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codeName="ThisWorkbook"/>
  <mc:AlternateContent xmlns:mc="http://schemas.openxmlformats.org/markup-compatibility/2006">
    <mc:Choice Requires="x15">
      <x15ac:absPath xmlns:x15ac="http://schemas.microsoft.com/office/spreadsheetml/2010/11/ac" url="J:\Communications Division\Drupal_Website\state_employees\statewide_accounting\memos\2018\"/>
    </mc:Choice>
  </mc:AlternateContent>
  <bookViews>
    <workbookView xWindow="0" yWindow="0" windowWidth="20490" windowHeight="8115" tabRatio="921"/>
  </bookViews>
  <sheets>
    <sheet name="Instructions" sheetId="1" r:id="rId1"/>
    <sheet name="Transfer Accounts-Purpse &amp; Use" sheetId="104" r:id="rId2"/>
    <sheet name="Index" sheetId="2" r:id="rId3"/>
    <sheet name="Agencies" sheetId="96" state="hidden" r:id="rId4"/>
    <sheet name="Data" sheetId="81" state="hidden" r:id="rId5"/>
    <sheet name="550" sheetId="107" r:id="rId6"/>
    <sheet name="555" sheetId="108" r:id="rId7"/>
    <sheet name="560" sheetId="110" r:id="rId8"/>
    <sheet name="All Agencies" sheetId="77" r:id="rId9"/>
    <sheet name="Notes" sheetId="83" state="hidden" r:id="rId10"/>
  </sheets>
  <externalReferences>
    <externalReference r:id="rId11"/>
    <externalReference r:id="rId12"/>
    <externalReference r:id="rId13"/>
    <externalReference r:id="rId14"/>
  </externalReferences>
  <definedNames>
    <definedName name="___Agy301">'[1]301'!$I$5</definedName>
    <definedName name="___AGY305">'[1]305'!$K$6</definedName>
    <definedName name="___AGY310">'[1]310'!$K$6</definedName>
    <definedName name="___Agy501">'[1]501'!$E$6</definedName>
    <definedName name="___Agy510">'[1]510'!$D$6</definedName>
    <definedName name="___Agy515">'[1]515'!$D$6</definedName>
    <definedName name="___Agy520">'[1]520'!$D$6</definedName>
    <definedName name="___Agy525">'[1]525'!$D$6</definedName>
    <definedName name="___Agy530">'[1]530'!$D$6</definedName>
    <definedName name="___FMD320">'[1]320'!$M$40</definedName>
    <definedName name="___OID320">'[1]320'!$M$30</definedName>
    <definedName name="___TO320">'[1]320'!$P$36</definedName>
    <definedName name="__Agy301" localSheetId="7">#REF!</definedName>
    <definedName name="__Agy301">#REF!</definedName>
    <definedName name="__AGY305" localSheetId="7">#REF!</definedName>
    <definedName name="__AGY305">#REF!</definedName>
    <definedName name="__AGY310" localSheetId="7">#REF!</definedName>
    <definedName name="__AGY310">#REF!</definedName>
    <definedName name="__AGY315" localSheetId="7">#REF!</definedName>
    <definedName name="__AGY315">#REF!</definedName>
    <definedName name="__Agy501" localSheetId="7">#REF!</definedName>
    <definedName name="__Agy501">#REF!</definedName>
    <definedName name="__Agy505">'[1]505'!$D$6</definedName>
    <definedName name="__Agy510" localSheetId="7">#REF!</definedName>
    <definedName name="__Agy510">#REF!</definedName>
    <definedName name="__Agy515" localSheetId="7">#REF!</definedName>
    <definedName name="__Agy515">#REF!</definedName>
    <definedName name="__Agy520" localSheetId="7">#REF!</definedName>
    <definedName name="__Agy520">#REF!</definedName>
    <definedName name="__Agy525" localSheetId="7">#REF!</definedName>
    <definedName name="__Agy525">#REF!</definedName>
    <definedName name="__Agy530" localSheetId="7">#REF!</definedName>
    <definedName name="__Agy530">#REF!</definedName>
    <definedName name="__Agy705" localSheetId="7">'[1]705'!#REF!</definedName>
    <definedName name="__Agy705">'[1]705'!#REF!</definedName>
    <definedName name="__Agy715" localSheetId="7">'[1]715'!#REF!</definedName>
    <definedName name="__Agy715">'[1]715'!#REF!</definedName>
    <definedName name="__COL315" localSheetId="7">#REF!</definedName>
    <definedName name="__COL315">#REF!</definedName>
    <definedName name="__FMD315" localSheetId="7">#REF!</definedName>
    <definedName name="__FMD315">#REF!</definedName>
    <definedName name="__FMD320" localSheetId="7">#REF!</definedName>
    <definedName name="__FMD320">#REF!</definedName>
    <definedName name="__OID315" localSheetId="7">#REF!</definedName>
    <definedName name="__OID315">#REF!</definedName>
    <definedName name="__OID320" localSheetId="7">#REF!</definedName>
    <definedName name="__OID320">#REF!</definedName>
    <definedName name="__OS1" localSheetId="7">#REF!</definedName>
    <definedName name="__OS1">#REF!</definedName>
    <definedName name="__OS2" localSheetId="7">#REF!</definedName>
    <definedName name="__OS2">#REF!</definedName>
    <definedName name="__OS3" localSheetId="7">#REF!</definedName>
    <definedName name="__OS3">#REF!</definedName>
    <definedName name="__OS4" localSheetId="7">#REF!</definedName>
    <definedName name="__OS4">#REF!</definedName>
    <definedName name="__OS5" localSheetId="7">#REF!</definedName>
    <definedName name="__OS5">#REF!</definedName>
    <definedName name="__OU1" localSheetId="7">#REF!</definedName>
    <definedName name="__OU1">#REF!</definedName>
    <definedName name="__OU2" localSheetId="7">#REF!</definedName>
    <definedName name="__OU2">#REF!</definedName>
    <definedName name="__OU3" localSheetId="7">#REF!</definedName>
    <definedName name="__OU3">#REF!</definedName>
    <definedName name="__OU4" localSheetId="7">#REF!</definedName>
    <definedName name="__OU4">#REF!</definedName>
    <definedName name="__OU5" localSheetId="7">#REF!</definedName>
    <definedName name="__OU5">#REF!</definedName>
    <definedName name="__OU6" localSheetId="7">#REF!</definedName>
    <definedName name="__OU6">#REF!</definedName>
    <definedName name="__OU7" localSheetId="7">#REF!</definedName>
    <definedName name="__OU7">#REF!</definedName>
    <definedName name="__OU8" localSheetId="7">#REF!</definedName>
    <definedName name="__OU8">#REF!</definedName>
    <definedName name="__PAY1" localSheetId="7">#REF!</definedName>
    <definedName name="__PAY1">#REF!</definedName>
    <definedName name="__PAY2" localSheetId="7">#REF!</definedName>
    <definedName name="__PAY2">#REF!</definedName>
    <definedName name="__PAY3" localSheetId="7">#REF!</definedName>
    <definedName name="__PAY3">#REF!</definedName>
    <definedName name="__REC1" localSheetId="7">#REF!</definedName>
    <definedName name="__REC1">#REF!</definedName>
    <definedName name="__REC2" localSheetId="7">#REF!</definedName>
    <definedName name="__REC2">#REF!</definedName>
    <definedName name="__REC3" localSheetId="7">#REF!</definedName>
    <definedName name="__REC3">#REF!</definedName>
    <definedName name="__ROW315" localSheetId="7">#REF!</definedName>
    <definedName name="__ROW315">#REF!</definedName>
    <definedName name="__TO315" localSheetId="7">#REF!</definedName>
    <definedName name="__TO315">#REF!</definedName>
    <definedName name="__TO320" localSheetId="7">#REF!</definedName>
    <definedName name="__TO320">#REF!</definedName>
    <definedName name="_AGY201" localSheetId="7">#REF!</definedName>
    <definedName name="_AGY201">#REF!</definedName>
    <definedName name="_AGY210" localSheetId="7">#REF!</definedName>
    <definedName name="_AGY210">#REF!</definedName>
    <definedName name="_Agy301" localSheetId="7">'[1]301'!$I$5</definedName>
    <definedName name="_Agy301" localSheetId="1">'[1]301'!$I$5</definedName>
    <definedName name="_Agy301">#REF!</definedName>
    <definedName name="_AGY305" localSheetId="7">'[1]305'!$K$6</definedName>
    <definedName name="_AGY305" localSheetId="1">'[1]305'!$K$6</definedName>
    <definedName name="_AGY305">#REF!</definedName>
    <definedName name="_AGY310" localSheetId="7">'[1]310'!$K$6</definedName>
    <definedName name="_AGY310" localSheetId="1">'[1]310'!$K$6</definedName>
    <definedName name="_AGY310">#REF!</definedName>
    <definedName name="_AGY315" localSheetId="7">#REF!</definedName>
    <definedName name="_AGY315">#REF!</definedName>
    <definedName name="_AGY320" localSheetId="7">#REF!</definedName>
    <definedName name="_AGY320">#REF!</definedName>
    <definedName name="_AGY325" localSheetId="7">#REF!</definedName>
    <definedName name="_AGY325">#REF!</definedName>
    <definedName name="_Agy501" localSheetId="7">'[1]501'!$E$6</definedName>
    <definedName name="_Agy501" localSheetId="1">'[1]501'!$E$6</definedName>
    <definedName name="_Agy501">#REF!</definedName>
    <definedName name="_Agy505">'[1]505'!$D$6</definedName>
    <definedName name="_Agy510" localSheetId="7">'[1]510'!$D$6</definedName>
    <definedName name="_Agy510" localSheetId="1">'[1]510'!$D$6</definedName>
    <definedName name="_Agy510">#REF!</definedName>
    <definedName name="_Agy515" localSheetId="7">'[1]515'!$D$6</definedName>
    <definedName name="_Agy515" localSheetId="1">'[1]515'!$D$6</definedName>
    <definedName name="_Agy515">#REF!</definedName>
    <definedName name="_Agy520" localSheetId="7">'[1]520'!$D$6</definedName>
    <definedName name="_Agy520" localSheetId="1">'[1]520'!$D$6</definedName>
    <definedName name="_Agy520">#REF!</definedName>
    <definedName name="_Agy525" localSheetId="7">'[1]525'!$D$6</definedName>
    <definedName name="_Agy525" localSheetId="1">'[1]525'!$D$6</definedName>
    <definedName name="_Agy525">#REF!</definedName>
    <definedName name="_Agy530" localSheetId="7">'[1]530'!$D$6</definedName>
    <definedName name="_Agy530" localSheetId="1">'[1]530'!$D$6</definedName>
    <definedName name="_Agy530">#REF!</definedName>
    <definedName name="_Agy535" localSheetId="7">#REF!</definedName>
    <definedName name="_Agy535">#REF!</definedName>
    <definedName name="_AGY540">#REF!</definedName>
    <definedName name="_Agy705" localSheetId="7">'[1]705'!#REF!</definedName>
    <definedName name="_Agy705">'[1]705'!#REF!</definedName>
    <definedName name="_Agy710" localSheetId="7">#REF!</definedName>
    <definedName name="_Agy710">#REF!</definedName>
    <definedName name="_Agy715" localSheetId="7">'[1]715'!#REF!</definedName>
    <definedName name="_Agy715">'[1]715'!#REF!</definedName>
    <definedName name="_Agy720" localSheetId="7">#REF!</definedName>
    <definedName name="_Agy720">#REF!</definedName>
    <definedName name="_COL201" localSheetId="7">#REF!</definedName>
    <definedName name="_COL201">#REF!</definedName>
    <definedName name="_COL210" localSheetId="7">#REF!</definedName>
    <definedName name="_COL210">#REF!</definedName>
    <definedName name="_COL305" localSheetId="7">#REF!</definedName>
    <definedName name="_COL305">#REF!</definedName>
    <definedName name="_COL310" localSheetId="7">#REF!</definedName>
    <definedName name="_COL310">#REF!</definedName>
    <definedName name="_COL315" localSheetId="7">#REF!</definedName>
    <definedName name="_COL315">#REF!</definedName>
    <definedName name="_COL320" localSheetId="7">#REF!</definedName>
    <definedName name="_COL320">#REF!</definedName>
    <definedName name="_COL325" localSheetId="7">#REF!</definedName>
    <definedName name="_COL325">#REF!</definedName>
    <definedName name="_Col705" localSheetId="7">#REF!</definedName>
    <definedName name="_Col705">#REF!</definedName>
    <definedName name="_Col710" localSheetId="7">#REF!</definedName>
    <definedName name="_Col710">#REF!</definedName>
    <definedName name="_Col715" localSheetId="7">#REF!</definedName>
    <definedName name="_Col715">#REF!</definedName>
    <definedName name="_Col720" localSheetId="7">#REF!</definedName>
    <definedName name="_Col720">#REF!</definedName>
    <definedName name="_Col725" localSheetId="7">#REF!</definedName>
    <definedName name="_Col725">#REF!</definedName>
    <definedName name="_Col735" localSheetId="7">#REF!</definedName>
    <definedName name="_Col735">#REF!</definedName>
    <definedName name="_Col740" localSheetId="7">#REF!</definedName>
    <definedName name="_Col740">#REF!</definedName>
    <definedName name="_Col745" localSheetId="7">#REF!</definedName>
    <definedName name="_Col745">#REF!</definedName>
    <definedName name="_Col755" localSheetId="7">#REF!</definedName>
    <definedName name="_Col755">#REF!</definedName>
    <definedName name="_Data725" localSheetId="7">#REF!</definedName>
    <definedName name="_Data725">#REF!</definedName>
    <definedName name="_FMD315" localSheetId="7">#REF!</definedName>
    <definedName name="_FMD315" localSheetId="1">#REF!</definedName>
    <definedName name="_FMD315">#REF!</definedName>
    <definedName name="_FMD320" localSheetId="7">'[1]320'!$M$40</definedName>
    <definedName name="_FMD320" localSheetId="1">'[1]320'!$M$40</definedName>
    <definedName name="_FMD320">#REF!</definedName>
    <definedName name="_OID315" localSheetId="7">#REF!</definedName>
    <definedName name="_OID315" localSheetId="1">#REF!</definedName>
    <definedName name="_OID315">#REF!</definedName>
    <definedName name="_OID320" localSheetId="7">'[1]320'!$M$30</definedName>
    <definedName name="_OID320" localSheetId="1">'[1]320'!$M$30</definedName>
    <definedName name="_OID320">#REF!</definedName>
    <definedName name="_OS1" localSheetId="7">#REF!</definedName>
    <definedName name="_OS1">#REF!</definedName>
    <definedName name="_OS2" localSheetId="7">#REF!</definedName>
    <definedName name="_OS2">#REF!</definedName>
    <definedName name="_OS3" localSheetId="7">#REF!</definedName>
    <definedName name="_OS3">#REF!</definedName>
    <definedName name="_OS4" localSheetId="7">#REF!</definedName>
    <definedName name="_OS4">#REF!</definedName>
    <definedName name="_OS5" localSheetId="7">#REF!</definedName>
    <definedName name="_OS5">#REF!</definedName>
    <definedName name="_OU1" localSheetId="7">#REF!</definedName>
    <definedName name="_OU1">#REF!</definedName>
    <definedName name="_OU2" localSheetId="7">#REF!</definedName>
    <definedName name="_OU2">#REF!</definedName>
    <definedName name="_OU3" localSheetId="7">#REF!</definedName>
    <definedName name="_OU3">#REF!</definedName>
    <definedName name="_OU4" localSheetId="7">#REF!</definedName>
    <definedName name="_OU4">#REF!</definedName>
    <definedName name="_OU5" localSheetId="7">#REF!</definedName>
    <definedName name="_OU5">#REF!</definedName>
    <definedName name="_OU6" localSheetId="7">#REF!</definedName>
    <definedName name="_OU6">#REF!</definedName>
    <definedName name="_OU7" localSheetId="7">#REF!</definedName>
    <definedName name="_OU7">#REF!</definedName>
    <definedName name="_OU8" localSheetId="7">#REF!</definedName>
    <definedName name="_OU8">#REF!</definedName>
    <definedName name="_PAY1" localSheetId="7">#REF!</definedName>
    <definedName name="_PAY1">#REF!</definedName>
    <definedName name="_PAY2" localSheetId="7">#REF!</definedName>
    <definedName name="_PAY2">#REF!</definedName>
    <definedName name="_PAY3" localSheetId="7">#REF!</definedName>
    <definedName name="_PAY3">#REF!</definedName>
    <definedName name="_REC1" localSheetId="7">#REF!</definedName>
    <definedName name="_REC1">#REF!</definedName>
    <definedName name="_REC2" localSheetId="7">#REF!</definedName>
    <definedName name="_REC2">#REF!</definedName>
    <definedName name="_REC3" localSheetId="7">#REF!</definedName>
    <definedName name="_REC3">#REF!</definedName>
    <definedName name="_ROW201" localSheetId="7">#REF!</definedName>
    <definedName name="_ROW201">#REF!</definedName>
    <definedName name="_ROW210" localSheetId="7">#REF!</definedName>
    <definedName name="_ROW210">#REF!</definedName>
    <definedName name="_ROW305" localSheetId="7">#REF!</definedName>
    <definedName name="_ROW305">#REF!</definedName>
    <definedName name="_ROW310" localSheetId="7">#REF!</definedName>
    <definedName name="_ROW310">#REF!</definedName>
    <definedName name="_ROW315" localSheetId="7">#REF!</definedName>
    <definedName name="_ROW315">#REF!</definedName>
    <definedName name="_ROW320" localSheetId="7">#REF!</definedName>
    <definedName name="_ROW320">#REF!</definedName>
    <definedName name="_ROW325" localSheetId="7">#REF!</definedName>
    <definedName name="_ROW325">#REF!</definedName>
    <definedName name="_Row705" localSheetId="7">#REF!</definedName>
    <definedName name="_Row705">#REF!</definedName>
    <definedName name="_Row710" localSheetId="7">#REF!</definedName>
    <definedName name="_Row710">#REF!</definedName>
    <definedName name="_Row715" localSheetId="7">#REF!</definedName>
    <definedName name="_Row715">#REF!</definedName>
    <definedName name="_Row720" localSheetId="7">#REF!</definedName>
    <definedName name="_Row720">#REF!</definedName>
    <definedName name="_Row725" localSheetId="7">#REF!</definedName>
    <definedName name="_Row725">#REF!</definedName>
    <definedName name="_Row735" localSheetId="7">#REF!</definedName>
    <definedName name="_Row735">#REF!</definedName>
    <definedName name="_Row740" localSheetId="7">#REF!</definedName>
    <definedName name="_Row740">#REF!</definedName>
    <definedName name="_Row745" localSheetId="7">#REF!</definedName>
    <definedName name="_Row745">#REF!</definedName>
    <definedName name="_Row755" localSheetId="7">#REF!</definedName>
    <definedName name="_Row755">#REF!</definedName>
    <definedName name="_TO315" localSheetId="7">#REF!</definedName>
    <definedName name="_TO315" localSheetId="1">#REF!</definedName>
    <definedName name="_TO315">#REF!</definedName>
    <definedName name="_TO320" localSheetId="7">'[1]320'!$P$36</definedName>
    <definedName name="_TO320" localSheetId="1">'[1]320'!$P$36</definedName>
    <definedName name="_TO320">#REF!</definedName>
    <definedName name="a905a" localSheetId="7">'[1]905'!$A$13:$A$147</definedName>
    <definedName name="a905a" localSheetId="1">'[1]905'!$A$13:$A$147</definedName>
    <definedName name="a905a">#REF!</definedName>
    <definedName name="a905b" localSheetId="7">'[1]905'!$F$13:$F$147</definedName>
    <definedName name="a905b" localSheetId="1">'[1]905'!$F$13:$F$147</definedName>
    <definedName name="a905b">#REF!</definedName>
    <definedName name="a905c" localSheetId="7">#REF!</definedName>
    <definedName name="a905c">#REF!</definedName>
    <definedName name="a905Data" localSheetId="7">#REF!</definedName>
    <definedName name="a905Data">#REF!</definedName>
    <definedName name="a905HData" localSheetId="7">#REF!</definedName>
    <definedName name="a905HData">#REF!</definedName>
    <definedName name="aFASB">[2]FASB_Stmts!$A$12:$A$76</definedName>
    <definedName name="aFASBADJ">[2]FASB_Adj!$A$13:$A$102</definedName>
    <definedName name="aGASB">[2]GASB_Stmts!$A$13:$A$129</definedName>
    <definedName name="agname" localSheetId="7">[1]Index!#REF!</definedName>
    <definedName name="agname">[1]Index!#REF!</definedName>
    <definedName name="AgyIdx">Index!$E$10</definedName>
    <definedName name="AgyName">Index!$E$11</definedName>
    <definedName name="AgyNum">'All Agencies'!$C$3:$C$75</definedName>
    <definedName name="AVL" localSheetId="7">#REF!</definedName>
    <definedName name="AVL">#REF!</definedName>
    <definedName name="bFASB">[2]FASB_Stmts!$F$12:$F$75</definedName>
    <definedName name="bFASBADJ">[2]FASB_Adj!$F$13:$F$102</definedName>
    <definedName name="bGASB">[2]GASB_Stmts!$F$13:$F$128</definedName>
    <definedName name="BP" localSheetId="7">#REF!</definedName>
    <definedName name="BP">#REF!</definedName>
    <definedName name="CAFRData" localSheetId="7">#REF!</definedName>
    <definedName name="CAFRData">#REF!</definedName>
    <definedName name="CCE" localSheetId="7">#REF!</definedName>
    <definedName name="CCE">#REF!</definedName>
    <definedName name="CCNameTable">'[3]College Filenames'!$D$2:$D$59</definedName>
    <definedName name="CCTable">'[3]College Filenames'!$A$2:$F$59</definedName>
    <definedName name="CLP" localSheetId="7">#REF!</definedName>
    <definedName name="CLP">#REF!</definedName>
    <definedName name="compgasb">'All Agencies'!$E$3:$E$134</definedName>
    <definedName name="compname">'All Agencies'!$D$3:$D$134</definedName>
    <definedName name="compnum">'All Agencies'!$B$3:$B$134</definedName>
    <definedName name="compnumtxt" localSheetId="7">[1]Agencies!$C$3:$C$137</definedName>
    <definedName name="compnumtxt" localSheetId="1">[1]Agencies!$C$3:$C$137</definedName>
    <definedName name="compnumtxt">Agencies!$B$3:$B$64</definedName>
    <definedName name="comptable" localSheetId="7">[1]Agencies!$A$3:$E$137</definedName>
    <definedName name="comptable" localSheetId="1">[1]Agencies!$A$3:$E$137</definedName>
    <definedName name="comptable">Agencies!$A$3:$D$64</definedName>
    <definedName name="ConcNum" localSheetId="7">[1]Agencies!$A$3:$A$78</definedName>
    <definedName name="ConcNum" localSheetId="1">[1]Agencies!$A$3:$A$78</definedName>
    <definedName name="ConcNum">Agencies!$A$3:$A$64</definedName>
    <definedName name="DA" localSheetId="7">#REF!</definedName>
    <definedName name="DA">#REF!</definedName>
    <definedName name="DATA305" localSheetId="7">#REF!</definedName>
    <definedName name="DATA305">#REF!</definedName>
    <definedName name="DATA310" localSheetId="7">#REF!</definedName>
    <definedName name="DATA310">#REF!</definedName>
    <definedName name="DATA315" localSheetId="7">#REF!</definedName>
    <definedName name="DATA315">#REF!</definedName>
    <definedName name="DATA320" localSheetId="7">#REF!</definedName>
    <definedName name="DATA320">#REF!</definedName>
    <definedName name="DATA325" localSheetId="7">#REF!</definedName>
    <definedName name="DATA325">#REF!</definedName>
    <definedName name="Data705" localSheetId="7">#REF!</definedName>
    <definedName name="Data705">#REF!</definedName>
    <definedName name="Data710" localSheetId="7">#REF!</definedName>
    <definedName name="Data710">#REF!</definedName>
    <definedName name="Data715" localSheetId="7">#REF!</definedName>
    <definedName name="Data715">#REF!</definedName>
    <definedName name="Data720" localSheetId="7">#REF!</definedName>
    <definedName name="Data720">#REF!</definedName>
    <definedName name="Data735" localSheetId="7">#REF!</definedName>
    <definedName name="Data735">#REF!</definedName>
    <definedName name="Data740" localSheetId="7">#REF!</definedName>
    <definedName name="Data740">#REF!</definedName>
    <definedName name="Data745" localSheetId="7">#REF!</definedName>
    <definedName name="Data745">#REF!</definedName>
    <definedName name="Data755" localSheetId="7">#REF!</definedName>
    <definedName name="Data755">#REF!</definedName>
    <definedName name="Derivative">Notes!$J$1:$J$9</definedName>
    <definedName name="DP" localSheetId="7">#REF!</definedName>
    <definedName name="DP">#REF!</definedName>
    <definedName name="DR" localSheetId="7">#REF!</definedName>
    <definedName name="DR">#REF!</definedName>
    <definedName name="EquityData" localSheetId="7">#REF!</definedName>
    <definedName name="EquityData">#REF!</definedName>
    <definedName name="EquityDataRow" localSheetId="7">#REF!</definedName>
    <definedName name="EquityDataRow">#REF!</definedName>
    <definedName name="ErrorCode" localSheetId="7">[1]Errors!$A$1:$A$257</definedName>
    <definedName name="ErrorCode" localSheetId="1">[1]Errors!$A$1:$A$257</definedName>
    <definedName name="ErrorCode">#REF!</definedName>
    <definedName name="ErrorKey" localSheetId="7">[1]Errors!$B$1:$B$257</definedName>
    <definedName name="ErrorKey" localSheetId="1">[1]Errors!$B$1:$B$257</definedName>
    <definedName name="ErrorKey">#REF!</definedName>
    <definedName name="ErrorTable" localSheetId="7">[1]Errors!$A$1:$AB$257</definedName>
    <definedName name="ErrorTable" localSheetId="1">[1]Errors!$A$1:$AB$257</definedName>
    <definedName name="ErrorTable">#REF!</definedName>
    <definedName name="FaCol301" localSheetId="7">#REF!</definedName>
    <definedName name="FaCol301">#REF!</definedName>
    <definedName name="FaDat301" localSheetId="7">#REF!</definedName>
    <definedName name="FaDat301">#REF!</definedName>
    <definedName name="FaRow301" localSheetId="7">#REF!</definedName>
    <definedName name="FaRow301">#REF!</definedName>
    <definedName name="FileNameAgency">'[3]College Filenames'!$B$1:$B$98</definedName>
    <definedName name="FileNameTable">'[3]College Filenames'!$B$1:$F$98</definedName>
    <definedName name="FROM315" localSheetId="7">#REF!</definedName>
    <definedName name="FROM315" localSheetId="1">#REF!</definedName>
    <definedName name="FROM315">#REF!</definedName>
    <definedName name="FROM320" localSheetId="7">'[1]320'!$M$36</definedName>
    <definedName name="FROM320" localSheetId="1">'[1]320'!$M$36</definedName>
    <definedName name="FROM320">#REF!</definedName>
    <definedName name="function" localSheetId="7">[1]Notes!$H$1:$H$10</definedName>
    <definedName name="function" localSheetId="1">[1]Notes!$H$1:$H$10</definedName>
    <definedName name="function">Notes!$H$1:$H$14</definedName>
    <definedName name="functionA">Notes!$H$34:$H$46</definedName>
    <definedName name="functionC">Notes!$H$17:$H$31</definedName>
    <definedName name="Gasb1500row">'[4]1500'!$A$1:$A$209</definedName>
    <definedName name="GASB3324row" localSheetId="7">#REF!</definedName>
    <definedName name="GASB3324row">#REF!</definedName>
    <definedName name="GASB3324Total" localSheetId="7">#REF!</definedName>
    <definedName name="GASB3324Total">#REF!</definedName>
    <definedName name="Gasb505">'[1]505'!$D$8</definedName>
    <definedName name="Gasb510" localSheetId="7">'[1]510'!$D$8</definedName>
    <definedName name="Gasb510" localSheetId="1">'[1]510'!$D$8</definedName>
    <definedName name="Gasb510">#REF!</definedName>
    <definedName name="Gasb515" localSheetId="7">'[1]515'!$D$8</definedName>
    <definedName name="Gasb515" localSheetId="1">'[1]515'!$D$8</definedName>
    <definedName name="Gasb515">#REF!</definedName>
    <definedName name="Gasb520" localSheetId="7">'[1]520'!$D$8</definedName>
    <definedName name="Gasb520" localSheetId="1">'[1]520'!$D$8</definedName>
    <definedName name="Gasb520">#REF!</definedName>
    <definedName name="Gasb525" localSheetId="7">'[1]525'!$D$8</definedName>
    <definedName name="Gasb525" localSheetId="1">'[1]525'!$D$8</definedName>
    <definedName name="Gasb525">#REF!</definedName>
    <definedName name="Gasb530" localSheetId="7">'[1]530'!$D$8</definedName>
    <definedName name="Gasb530" localSheetId="1">'[1]530'!$D$8</definedName>
    <definedName name="Gasb530">#REF!</definedName>
    <definedName name="Gasb535" localSheetId="7">#REF!</definedName>
    <definedName name="Gasb535">#REF!</definedName>
    <definedName name="hk">'All Agencies'!$C$3:$C$132</definedName>
    <definedName name="IdxNa">Index!$B$16:$B$18</definedName>
    <definedName name="IdxSheetNum" localSheetId="7">[1]Index!$A$34:$A$104</definedName>
    <definedName name="IdxSheetNum" localSheetId="1">[1]Index!$A$34:$A$104</definedName>
    <definedName name="IdxSheetNum">Index!$A$16:$A$18</definedName>
    <definedName name="IdxTable" localSheetId="7">[1]Index!$A$34:$Z$104</definedName>
    <definedName name="IdxTable" localSheetId="1">[1]Index!$A$34:$Z$104</definedName>
    <definedName name="IdxTable">Index!$A$16:$AA$18</definedName>
    <definedName name="IFP" localSheetId="7">#REF!</definedName>
    <definedName name="IFP">#REF!</definedName>
    <definedName name="IFR" localSheetId="7">#REF!</definedName>
    <definedName name="IFR">#REF!</definedName>
    <definedName name="IMT" localSheetId="7">#REF!</definedName>
    <definedName name="IMT">#REF!</definedName>
    <definedName name="Instructions540">Instructions!#REF!</definedName>
    <definedName name="Instructions545">Instructions!#REF!</definedName>
    <definedName name="Instructions550555">Instructions!$A$33:$B$60</definedName>
    <definedName name="Instructions560">Instructions!$A$61:$B$84</definedName>
    <definedName name="IP" localSheetId="7">#REF!</definedName>
    <definedName name="IP">#REF!</definedName>
    <definedName name="IVS" localSheetId="7">#REF!</definedName>
    <definedName name="IVS">#REF!</definedName>
    <definedName name="Leaseannualrental301" localSheetId="7">#REF!</definedName>
    <definedName name="Leaseannualrental301">#REF!</definedName>
    <definedName name="Leaseasset301" localSheetId="7">#REF!</definedName>
    <definedName name="Leaseasset301">#REF!</definedName>
    <definedName name="LeaseCol301" localSheetId="7">#REF!</definedName>
    <definedName name="LeaseCol301">#REF!</definedName>
    <definedName name="LeaseDat301" localSheetId="7">#REF!</definedName>
    <definedName name="LeaseDat301">#REF!</definedName>
    <definedName name="LeaseRow301" localSheetId="7">#REF!</definedName>
    <definedName name="LeaseRow301">#REF!</definedName>
    <definedName name="NetAssetsData" localSheetId="7">#REF!</definedName>
    <definedName name="NetAssetsData">#REF!</definedName>
    <definedName name="NetAssetsDataRow" localSheetId="7">#REF!</definedName>
    <definedName name="NetAssetsDataRow">#REF!</definedName>
    <definedName name="NI" localSheetId="7">#REF!</definedName>
    <definedName name="NI">#REF!</definedName>
    <definedName name="NP" localSheetId="7">#REF!</definedName>
    <definedName name="NP">#REF!</definedName>
    <definedName name="OfflineNonMajCUName" localSheetId="7">#REF!</definedName>
    <definedName name="OfflineNonMajCUName">#REF!</definedName>
    <definedName name="OfflineNonMajNum" localSheetId="7">#REF!</definedName>
    <definedName name="OfflineNonMajNum">#REF!</definedName>
    <definedName name="PI" localSheetId="7">#REF!</definedName>
    <definedName name="PI">#REF!</definedName>
    <definedName name="Pledged_Revenue">Notes!$K$1:$K$9</definedName>
    <definedName name="PMLR" localSheetId="7">#REF!</definedName>
    <definedName name="PMLR">#REF!</definedName>
    <definedName name="PPE" localSheetId="7">#REF!</definedName>
    <definedName name="PPE">#REF!</definedName>
    <definedName name="_xlnm.Print_Area" localSheetId="5">'550'!$A$1:$K$35</definedName>
    <definedName name="_xlnm.Print_Area" localSheetId="6">'555'!$A$1:$K$34</definedName>
    <definedName name="_xlnm.Print_Area" localSheetId="7">'560'!$B$1:$R$30</definedName>
    <definedName name="_xlnm.Print_Area" localSheetId="2">Index!$A$1:$P$23</definedName>
    <definedName name="_xlnm.Print_Area" localSheetId="0">Instructions!$A$1:$B$85</definedName>
    <definedName name="_xlnm.Print_Titles" localSheetId="8">'All Agencies'!$1:$2</definedName>
    <definedName name="PSB" localSheetId="7">#REF!</definedName>
    <definedName name="PSB">#REF!</definedName>
    <definedName name="PSI" localSheetId="7">#REF!</definedName>
    <definedName name="PSI">#REF!</definedName>
    <definedName name="PY905Col" localSheetId="7">#REF!</definedName>
    <definedName name="PY905Col">#REF!</definedName>
    <definedName name="PY905Data" localSheetId="7">#REF!</definedName>
    <definedName name="PY905Data">#REF!</definedName>
    <definedName name="PY905Row" localSheetId="7">#REF!</definedName>
    <definedName name="PY905Row">#REF!</definedName>
    <definedName name="Rent301" localSheetId="7">'[1]301'!$F$15</definedName>
    <definedName name="Rent301" localSheetId="1">'[1]301'!$F$15</definedName>
    <definedName name="Rent301">#REF!</definedName>
    <definedName name="SFA" localSheetId="7">#REF!</definedName>
    <definedName name="SFA">#REF!</definedName>
    <definedName name="TransfersPurposeandUse">'Transfer Accounts-Purpse &amp; Use'!$A$1:$I$237</definedName>
    <definedName name="TYPE315" localSheetId="7">#REF!</definedName>
    <definedName name="TYPE315">#REF!</definedName>
    <definedName name="TYPE320" localSheetId="7">#REF!</definedName>
    <definedName name="TYPE320">#REF!</definedName>
    <definedName name="ValuationTech">Notes!$M$1:$M$9</definedName>
    <definedName name="w220Data" localSheetId="7">#REF!</definedName>
    <definedName name="w220Data">#REF!</definedName>
    <definedName name="w301DataA" localSheetId="7">#REF!</definedName>
    <definedName name="w301DataA">#REF!</definedName>
    <definedName name="w301DataB" localSheetId="7">#REF!</definedName>
    <definedName name="w301DataB">#REF!</definedName>
    <definedName name="w301DataC" localSheetId="7">#REF!</definedName>
    <definedName name="w301DataC">#REF!</definedName>
    <definedName name="w305Data" localSheetId="7">#REF!</definedName>
    <definedName name="w305Data">#REF!</definedName>
    <definedName name="w310Data" localSheetId="7">#REF!</definedName>
    <definedName name="w310Data">#REF!</definedName>
    <definedName name="w325col" localSheetId="7">#REF!</definedName>
    <definedName name="w325col">#REF!</definedName>
    <definedName name="w325Data" localSheetId="7">#REF!</definedName>
    <definedName name="w325Data">#REF!</definedName>
    <definedName name="w325Row" localSheetId="7">#REF!</definedName>
    <definedName name="w325Row">#REF!</definedName>
    <definedName name="w325Type" localSheetId="7">#REF!</definedName>
    <definedName name="w325Type">#REF!</definedName>
    <definedName name="w501Data" localSheetId="7">#REF!</definedName>
    <definedName name="w501Data">#REF!</definedName>
    <definedName name="w510Data" localSheetId="7">#REF!</definedName>
    <definedName name="w510Data">#REF!</definedName>
    <definedName name="w515Data" localSheetId="7">#REF!</definedName>
    <definedName name="w515Data">#REF!</definedName>
    <definedName name="w520Data" localSheetId="7">#REF!</definedName>
    <definedName name="w520Data">#REF!</definedName>
    <definedName name="w525Data" localSheetId="7">#REF!</definedName>
    <definedName name="w525Data">#REF!</definedName>
    <definedName name="w530Data" localSheetId="7">#REF!</definedName>
    <definedName name="w530Data">#REF!</definedName>
    <definedName name="Z_1250FD07_FF56_4A9D_AF9E_C27124A7EBE9_.wvu.PrintArea" localSheetId="5" hidden="1">'550'!$C$1:$L$34</definedName>
    <definedName name="Z_1250FD07_FF56_4A9D_AF9E_C27124A7EBE9_.wvu.PrintArea" localSheetId="6" hidden="1">'555'!$C$1:$L$34</definedName>
    <definedName name="Z_1250FD07_FF56_4A9D_AF9E_C27124A7EBE9_.wvu.PrintArea" localSheetId="7" hidden="1">'560'!$B$1:$R$30</definedName>
    <definedName name="Z_1250FD07_FF56_4A9D_AF9E_C27124A7EBE9_.wvu.PrintArea" localSheetId="2" hidden="1">Index!$A$1:$L$21</definedName>
    <definedName name="Z_1250FD07_FF56_4A9D_AF9E_C27124A7EBE9_.wvu.PrintTitles" localSheetId="2" hidden="1">Index!$1:$4</definedName>
    <definedName name="Z_1250FD07_FF56_4A9D_AF9E_C27124A7EBE9_.wvu.Rows" localSheetId="2" hidden="1">Index!$1189:$1255</definedName>
    <definedName name="Z_22EE6FEF_0954_4B41_9976_46012513457D_.wvu.Cols" localSheetId="7" hidden="1">'560'!#REF!,'560'!#REF!</definedName>
    <definedName name="Z_22EE6FEF_0954_4B41_9976_46012513457D_.wvu.PrintArea" localSheetId="5" hidden="1">'550'!$C$1:$K$28</definedName>
    <definedName name="Z_22EE6FEF_0954_4B41_9976_46012513457D_.wvu.PrintArea" localSheetId="6" hidden="1">'555'!$C$1:$K$28</definedName>
    <definedName name="Z_22EE6FEF_0954_4B41_9976_46012513457D_.wvu.PrintArea" localSheetId="7" hidden="1">'560'!$B$1:$P$30</definedName>
    <definedName name="Z_3B9B908F_7E13_4791_A6FD_413206C417A3_.wvu.Cols" localSheetId="7" hidden="1">'560'!#REF!,'560'!#REF!</definedName>
    <definedName name="Z_3B9B908F_7E13_4791_A6FD_413206C417A3_.wvu.PrintArea" localSheetId="5" hidden="1">'550'!$C$1:$K$28</definedName>
    <definedName name="Z_3B9B908F_7E13_4791_A6FD_413206C417A3_.wvu.PrintArea" localSheetId="6" hidden="1">'555'!$C$1:$K$28</definedName>
    <definedName name="Z_3B9B908F_7E13_4791_A6FD_413206C417A3_.wvu.PrintArea" localSheetId="7" hidden="1">'560'!$B$1:$P$30</definedName>
    <definedName name="Z_9FCFC836_1CA5_48BF_958D_24D2EA94B219_.wvu.Cols" localSheetId="8" hidden="1">'All Agencies'!$A:$B</definedName>
    <definedName name="Z_9FCFC836_1CA5_48BF_958D_24D2EA94B219_.wvu.Cols" localSheetId="2" hidden="1">Index!$D:$D</definedName>
    <definedName name="Z_9FCFC836_1CA5_48BF_958D_24D2EA94B219_.wvu.Cols" localSheetId="0" hidden="1">Instructions!#REF!</definedName>
    <definedName name="Z_9FCFC836_1CA5_48BF_958D_24D2EA94B219_.wvu.PrintArea" localSheetId="8" hidden="1">'All Agencies'!$C$1:$I$144</definedName>
    <definedName name="Z_9FCFC836_1CA5_48BF_958D_24D2EA94B219_.wvu.PrintArea" localSheetId="2" hidden="1">Index!$A$1:$P$23</definedName>
    <definedName name="Z_9FCFC836_1CA5_48BF_958D_24D2EA94B219_.wvu.PrintTitles" localSheetId="8" hidden="1">'All Agencies'!$1:$2</definedName>
    <definedName name="Z_9FCFC836_1CA5_48BF_958D_24D2EA94B219_.wvu.PrintTitles" localSheetId="2" hidden="1">Index!$1:$16</definedName>
    <definedName name="Z_B08879A4_635B_4C39_9937_AC7883D562FC_.wvu.Cols" localSheetId="8" hidden="1">'All Agencies'!$A:$B</definedName>
    <definedName name="Z_B08879A4_635B_4C39_9937_AC7883D562FC_.wvu.Cols" localSheetId="2" hidden="1">Index!$D:$D</definedName>
    <definedName name="Z_B08879A4_635B_4C39_9937_AC7883D562FC_.wvu.Cols" localSheetId="0" hidden="1">Instructions!#REF!</definedName>
    <definedName name="Z_B08879A4_635B_4C39_9937_AC7883D562FC_.wvu.PrintArea" localSheetId="8" hidden="1">'All Agencies'!$C$1:$I$144</definedName>
    <definedName name="Z_B08879A4_635B_4C39_9937_AC7883D562FC_.wvu.PrintArea" localSheetId="2" hidden="1">Index!$A$1:$P$23</definedName>
    <definedName name="Z_B08879A4_635B_4C39_9937_AC7883D562FC_.wvu.PrintTitles" localSheetId="8" hidden="1">'All Agencies'!$1:$2</definedName>
    <definedName name="Z_B08879A4_635B_4C39_9937_AC7883D562FC_.wvu.PrintTitles" localSheetId="2" hidden="1">Index!$1:$16</definedName>
    <definedName name="Z_BEA4BE86_04D1_4C96_9358_7A260B9D2B2D_.wvu.PrintArea" localSheetId="5" hidden="1">'550'!$C$1:$L$34</definedName>
    <definedName name="Z_BEA4BE86_04D1_4C96_9358_7A260B9D2B2D_.wvu.PrintArea" localSheetId="6" hidden="1">'555'!$C$1:$L$34</definedName>
    <definedName name="Z_BEA4BE86_04D1_4C96_9358_7A260B9D2B2D_.wvu.PrintArea" localSheetId="7" hidden="1">'560'!$B$1:$R$30</definedName>
    <definedName name="Z_BEA4BE86_04D1_4C96_9358_7A260B9D2B2D_.wvu.PrintArea" localSheetId="2" hidden="1">Index!$A$1:$L$21</definedName>
    <definedName name="Z_BEA4BE86_04D1_4C96_9358_7A260B9D2B2D_.wvu.PrintTitles" localSheetId="2" hidden="1">Index!$1:$4</definedName>
    <definedName name="Z_BEA4BE86_04D1_4C96_9358_7A260B9D2B2D_.wvu.Rows" localSheetId="2" hidden="1">Index!$1189:$1255</definedName>
  </definedNames>
  <calcPr calcId="171027" fullPrecision="0"/>
  <customWorkbookViews>
    <customWorkbookView name="cpvincent - Personal View" guid="{B08879A4-635B-4C39-9937-AC7883D562FC}" mergeInterval="0" personalView="1" maximized="1" xWindow="1" yWindow="1" windowWidth="1280" windowHeight="832" tabRatio="1000" activeSheetId="27"/>
    <customWorkbookView name="Robert Alford - Personal View" guid="{1250FD07-FF56-4A9D-AF9E-C27124A7EBE9}" mergeInterval="0" personalView="1" maximized="1" windowWidth="1020" windowHeight="579" tabRatio="923" activeSheetId="1"/>
    <customWorkbookView name="Darlene Langston - Personal View" guid="{BEA4BE86-04D1-4C96-9358-7A260B9D2B2D}" mergeInterval="0" personalView="1" maximized="1" windowWidth="1020" windowHeight="556" tabRatio="923" activeSheetId="9"/>
    <customWorkbookView name="amsquirewell - Personal View" guid="{9FCFC836-1CA5-48BF-958D-24D2EA94B219}" mergeInterval="0" personalView="1" maximized="1" xWindow="1" yWindow="1" windowWidth="1280" windowHeight="803" tabRatio="1000" activeSheetId="11"/>
  </customWorkbookViews>
</workbook>
</file>

<file path=xl/calcChain.xml><?xml version="1.0" encoding="utf-8"?>
<calcChain xmlns="http://schemas.openxmlformats.org/spreadsheetml/2006/main">
  <c r="E10" i="2" l="1"/>
  <c r="B6" i="108" l="1"/>
  <c r="C49" i="77" l="1"/>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8" i="77"/>
  <c r="C7" i="77"/>
  <c r="C6" i="77"/>
  <c r="C5" i="77"/>
  <c r="C4" i="77"/>
  <c r="C3" i="77"/>
  <c r="E11" i="2" l="1"/>
  <c r="AK1" i="110"/>
  <c r="B7" i="108" l="1"/>
  <c r="A33" i="110"/>
  <c r="B43" i="110" s="1"/>
  <c r="AF28" i="110"/>
  <c r="AE28" i="110"/>
  <c r="AD28" i="110"/>
  <c r="AC28" i="110"/>
  <c r="AB28" i="110"/>
  <c r="AA28" i="110"/>
  <c r="X28" i="110"/>
  <c r="W28" i="110"/>
  <c r="V28" i="110"/>
  <c r="U28" i="110"/>
  <c r="AF27" i="110"/>
  <c r="AE27" i="110"/>
  <c r="AD27" i="110"/>
  <c r="AC27" i="110"/>
  <c r="AB27" i="110"/>
  <c r="AA27" i="110"/>
  <c r="Z27" i="110" s="1"/>
  <c r="Y27" i="110" s="1"/>
  <c r="X27" i="110"/>
  <c r="W27" i="110"/>
  <c r="V27" i="110"/>
  <c r="U27" i="110"/>
  <c r="AF26" i="110"/>
  <c r="AE26" i="110"/>
  <c r="AD26" i="110"/>
  <c r="AC26" i="110"/>
  <c r="Z26" i="110" s="1"/>
  <c r="Y26" i="110" s="1"/>
  <c r="AB26" i="110"/>
  <c r="AA26" i="110"/>
  <c r="X26" i="110"/>
  <c r="W26" i="110"/>
  <c r="V26" i="110"/>
  <c r="U26" i="110"/>
  <c r="AF25" i="110"/>
  <c r="AE25" i="110"/>
  <c r="AD25" i="110"/>
  <c r="AC25" i="110"/>
  <c r="AB25" i="110"/>
  <c r="AA25" i="110"/>
  <c r="X25" i="110"/>
  <c r="W25" i="110"/>
  <c r="V25" i="110"/>
  <c r="U25" i="110"/>
  <c r="AF24" i="110"/>
  <c r="AE24" i="110"/>
  <c r="AD24" i="110"/>
  <c r="AC24" i="110"/>
  <c r="AB24" i="110"/>
  <c r="AA24" i="110"/>
  <c r="X24" i="110"/>
  <c r="W24" i="110"/>
  <c r="V24" i="110"/>
  <c r="U24" i="110"/>
  <c r="T24" i="110"/>
  <c r="S24" i="110" s="1"/>
  <c r="AF23" i="110"/>
  <c r="AE23" i="110"/>
  <c r="AD23" i="110"/>
  <c r="AC23" i="110"/>
  <c r="AB23" i="110"/>
  <c r="AA23" i="110"/>
  <c r="X23" i="110"/>
  <c r="W23" i="110"/>
  <c r="T23" i="110" s="1"/>
  <c r="S23" i="110" s="1"/>
  <c r="V23" i="110"/>
  <c r="U23" i="110"/>
  <c r="AF22" i="110"/>
  <c r="AE22" i="110"/>
  <c r="AD22" i="110"/>
  <c r="AC22" i="110"/>
  <c r="AB22" i="110"/>
  <c r="AA22" i="110"/>
  <c r="Z22" i="110" s="1"/>
  <c r="Y22" i="110" s="1"/>
  <c r="X22" i="110"/>
  <c r="W22" i="110"/>
  <c r="V22" i="110"/>
  <c r="T22" i="110" s="1"/>
  <c r="S22" i="110" s="1"/>
  <c r="U22" i="110"/>
  <c r="AF21" i="110"/>
  <c r="AE21" i="110"/>
  <c r="AD21" i="110"/>
  <c r="AC21" i="110"/>
  <c r="AB21" i="110"/>
  <c r="AA21" i="110"/>
  <c r="X21" i="110"/>
  <c r="W21" i="110"/>
  <c r="V21" i="110"/>
  <c r="U21" i="110"/>
  <c r="AF20" i="110"/>
  <c r="AE20" i="110"/>
  <c r="AD20" i="110"/>
  <c r="AC20" i="110"/>
  <c r="AB20" i="110"/>
  <c r="Z20" i="110" s="1"/>
  <c r="Y20" i="110" s="1"/>
  <c r="AA20" i="110"/>
  <c r="X20" i="110"/>
  <c r="W20" i="110"/>
  <c r="V20" i="110"/>
  <c r="T20" i="110" s="1"/>
  <c r="S20" i="110" s="1"/>
  <c r="U20" i="110"/>
  <c r="AF19" i="110"/>
  <c r="AE19" i="110"/>
  <c r="AD19" i="110"/>
  <c r="AC19" i="110"/>
  <c r="AB19" i="110"/>
  <c r="AA19" i="110"/>
  <c r="Z19" i="110" s="1"/>
  <c r="Y19" i="110" s="1"/>
  <c r="X19" i="110"/>
  <c r="W19" i="110"/>
  <c r="V19" i="110"/>
  <c r="U19" i="110"/>
  <c r="AF18" i="110"/>
  <c r="AE18" i="110"/>
  <c r="AD18" i="110"/>
  <c r="AC18" i="110"/>
  <c r="Z18" i="110" s="1"/>
  <c r="Y18" i="110" s="1"/>
  <c r="AB18" i="110"/>
  <c r="AA18" i="110"/>
  <c r="X18" i="110"/>
  <c r="W18" i="110"/>
  <c r="V18" i="110"/>
  <c r="U18" i="110"/>
  <c r="AF17" i="110"/>
  <c r="AE17" i="110"/>
  <c r="AD17" i="110"/>
  <c r="AC17" i="110"/>
  <c r="AB17" i="110"/>
  <c r="AA17" i="110"/>
  <c r="X17" i="110"/>
  <c r="W17" i="110"/>
  <c r="V17" i="110"/>
  <c r="U17" i="110"/>
  <c r="AF16" i="110"/>
  <c r="AE16" i="110"/>
  <c r="AD16" i="110"/>
  <c r="AC16" i="110"/>
  <c r="AB16" i="110"/>
  <c r="AA16" i="110"/>
  <c r="X16" i="110"/>
  <c r="W16" i="110"/>
  <c r="V16" i="110"/>
  <c r="U16" i="110"/>
  <c r="T16" i="110"/>
  <c r="S16" i="110" s="1"/>
  <c r="AF15" i="110"/>
  <c r="AE15" i="110"/>
  <c r="AD15" i="110"/>
  <c r="AC15" i="110"/>
  <c r="AB15" i="110"/>
  <c r="AA15" i="110"/>
  <c r="X15" i="110"/>
  <c r="W15" i="110"/>
  <c r="T15" i="110" s="1"/>
  <c r="S15" i="110" s="1"/>
  <c r="V15" i="110"/>
  <c r="U15" i="110"/>
  <c r="AF14" i="110"/>
  <c r="AE14" i="110"/>
  <c r="AE29" i="110" s="1"/>
  <c r="AD14" i="110"/>
  <c r="AC14" i="110"/>
  <c r="AB14" i="110"/>
  <c r="AA14" i="110"/>
  <c r="Z14" i="110" s="1"/>
  <c r="Y14" i="110" s="1"/>
  <c r="X14" i="110"/>
  <c r="W14" i="110"/>
  <c r="V14" i="110"/>
  <c r="T14" i="110" s="1"/>
  <c r="S14" i="110" s="1"/>
  <c r="U14" i="110"/>
  <c r="O6" i="110"/>
  <c r="E6" i="110"/>
  <c r="O5" i="110"/>
  <c r="E5" i="110"/>
  <c r="B2" i="110"/>
  <c r="B1" i="110"/>
  <c r="I7" i="108"/>
  <c r="I6" i="108"/>
  <c r="T28" i="110" l="1"/>
  <c r="S28" i="110" s="1"/>
  <c r="Z28" i="110"/>
  <c r="Y28" i="110" s="1"/>
  <c r="AF29" i="110"/>
  <c r="Z17" i="110"/>
  <c r="Y17" i="110" s="1"/>
  <c r="T21" i="110"/>
  <c r="S21" i="110" s="1"/>
  <c r="Z25" i="110"/>
  <c r="Y25" i="110" s="1"/>
  <c r="Z15" i="110"/>
  <c r="Y15" i="110" s="1"/>
  <c r="Y29" i="110" s="1"/>
  <c r="Z16" i="110"/>
  <c r="Y16" i="110" s="1"/>
  <c r="T18" i="110"/>
  <c r="S18" i="110" s="1"/>
  <c r="T19" i="110"/>
  <c r="S19" i="110" s="1"/>
  <c r="Z23" i="110"/>
  <c r="Y23" i="110" s="1"/>
  <c r="Z24" i="110"/>
  <c r="Y24" i="110" s="1"/>
  <c r="T26" i="110"/>
  <c r="S26" i="110" s="1"/>
  <c r="T27" i="110"/>
  <c r="S27" i="110" s="1"/>
  <c r="T17" i="110"/>
  <c r="S17" i="110" s="1"/>
  <c r="S29" i="110" s="1"/>
  <c r="Z21" i="110"/>
  <c r="Y21" i="110" s="1"/>
  <c r="T25" i="110"/>
  <c r="S25" i="110" s="1"/>
  <c r="B36" i="110"/>
  <c r="B40" i="110"/>
  <c r="B41" i="110"/>
  <c r="B38" i="110"/>
  <c r="B42" i="110"/>
  <c r="B37" i="110"/>
  <c r="B35" i="110"/>
  <c r="B39" i="110"/>
  <c r="A1" i="107"/>
  <c r="A1" i="108"/>
  <c r="L1" i="108"/>
  <c r="L1" i="107"/>
  <c r="A2" i="1"/>
  <c r="I7" i="107"/>
  <c r="I6" i="107"/>
  <c r="C6" i="107"/>
  <c r="D19" i="2"/>
  <c r="A5" i="104"/>
  <c r="C118" i="108" l="1"/>
  <c r="S28" i="108"/>
  <c r="R28" i="108"/>
  <c r="Q28" i="108"/>
  <c r="P28" i="108"/>
  <c r="O28" i="108"/>
  <c r="S27" i="108"/>
  <c r="R27" i="108"/>
  <c r="Q27" i="108"/>
  <c r="P27" i="108"/>
  <c r="O27" i="108"/>
  <c r="S26" i="108"/>
  <c r="R26" i="108"/>
  <c r="Q26" i="108"/>
  <c r="P26" i="108"/>
  <c r="O26" i="108"/>
  <c r="S25" i="108"/>
  <c r="R25" i="108"/>
  <c r="Q25" i="108"/>
  <c r="P25" i="108"/>
  <c r="O25" i="108"/>
  <c r="S24" i="108"/>
  <c r="R24" i="108"/>
  <c r="Q24" i="108"/>
  <c r="P24" i="108"/>
  <c r="O24" i="108"/>
  <c r="S23" i="108"/>
  <c r="R23" i="108"/>
  <c r="Q23" i="108"/>
  <c r="P23" i="108"/>
  <c r="O23" i="108"/>
  <c r="S22" i="108"/>
  <c r="R22" i="108"/>
  <c r="Q22" i="108"/>
  <c r="P22" i="108"/>
  <c r="O22" i="108"/>
  <c r="S21" i="108"/>
  <c r="R21" i="108"/>
  <c r="Q21" i="108"/>
  <c r="P21" i="108"/>
  <c r="O21" i="108"/>
  <c r="S20" i="108"/>
  <c r="R20" i="108"/>
  <c r="Q20" i="108"/>
  <c r="P20" i="108"/>
  <c r="O20" i="108"/>
  <c r="S19" i="108"/>
  <c r="R19" i="108"/>
  <c r="Q19" i="108"/>
  <c r="P19" i="108"/>
  <c r="O19" i="108"/>
  <c r="S18" i="108"/>
  <c r="R18" i="108"/>
  <c r="Q18" i="108"/>
  <c r="P18" i="108"/>
  <c r="O18" i="108"/>
  <c r="S17" i="108"/>
  <c r="R17" i="108"/>
  <c r="Q17" i="108"/>
  <c r="P17" i="108"/>
  <c r="O17" i="108"/>
  <c r="S16" i="108"/>
  <c r="R16" i="108"/>
  <c r="Q16" i="108"/>
  <c r="P16" i="108"/>
  <c r="O16" i="108"/>
  <c r="N16" i="108" s="1"/>
  <c r="M16" i="108" s="1"/>
  <c r="L16" i="108" s="1"/>
  <c r="S15" i="108"/>
  <c r="R15" i="108"/>
  <c r="Q15" i="108"/>
  <c r="P15" i="108"/>
  <c r="O15" i="108"/>
  <c r="S14" i="108"/>
  <c r="R14" i="108"/>
  <c r="Q14" i="108"/>
  <c r="P14" i="108"/>
  <c r="O14" i="108"/>
  <c r="S28" i="107"/>
  <c r="R28" i="107"/>
  <c r="Q28" i="107"/>
  <c r="P28" i="107"/>
  <c r="O28" i="107"/>
  <c r="N28" i="107" s="1"/>
  <c r="M28" i="107" s="1"/>
  <c r="L28" i="107" s="1"/>
  <c r="S27" i="107"/>
  <c r="R27" i="107"/>
  <c r="Q27" i="107"/>
  <c r="P27" i="107"/>
  <c r="O27" i="107"/>
  <c r="S26" i="107"/>
  <c r="R26" i="107"/>
  <c r="Q26" i="107"/>
  <c r="P26" i="107"/>
  <c r="O26" i="107"/>
  <c r="S25" i="107"/>
  <c r="R25" i="107"/>
  <c r="Q25" i="107"/>
  <c r="P25" i="107"/>
  <c r="O25" i="107"/>
  <c r="S24" i="107"/>
  <c r="R24" i="107"/>
  <c r="Q24" i="107"/>
  <c r="P24" i="107"/>
  <c r="O24" i="107"/>
  <c r="S23" i="107"/>
  <c r="R23" i="107"/>
  <c r="Q23" i="107"/>
  <c r="P23" i="107"/>
  <c r="O23" i="107"/>
  <c r="S22" i="107"/>
  <c r="R22" i="107"/>
  <c r="Q22" i="107"/>
  <c r="P22" i="107"/>
  <c r="O22" i="107"/>
  <c r="S21" i="107"/>
  <c r="R21" i="107"/>
  <c r="Q21" i="107"/>
  <c r="P21" i="107"/>
  <c r="O21" i="107"/>
  <c r="S20" i="107"/>
  <c r="R20" i="107"/>
  <c r="Q20" i="107"/>
  <c r="P20" i="107"/>
  <c r="O20" i="107"/>
  <c r="N20" i="107" s="1"/>
  <c r="M20" i="107" s="1"/>
  <c r="L20" i="107" s="1"/>
  <c r="S19" i="107"/>
  <c r="R19" i="107"/>
  <c r="Q19" i="107"/>
  <c r="P19" i="107"/>
  <c r="O19" i="107"/>
  <c r="S18" i="107"/>
  <c r="R18" i="107"/>
  <c r="Q18" i="107"/>
  <c r="P18" i="107"/>
  <c r="O18" i="107"/>
  <c r="S17" i="107"/>
  <c r="R17" i="107"/>
  <c r="Q17" i="107"/>
  <c r="P17" i="107"/>
  <c r="O17" i="107"/>
  <c r="S16" i="107"/>
  <c r="R16" i="107"/>
  <c r="Q16" i="107"/>
  <c r="P16" i="107"/>
  <c r="O16" i="107"/>
  <c r="N16" i="107" s="1"/>
  <c r="M16" i="107" s="1"/>
  <c r="L16" i="107" s="1"/>
  <c r="S15" i="107"/>
  <c r="R15" i="107"/>
  <c r="Q15" i="107"/>
  <c r="P15" i="107"/>
  <c r="O15" i="107"/>
  <c r="S14" i="107"/>
  <c r="R14" i="107"/>
  <c r="Q14" i="107"/>
  <c r="P14" i="107"/>
  <c r="O14" i="107"/>
  <c r="N24" i="107" l="1"/>
  <c r="M24" i="107" s="1"/>
  <c r="L24" i="107" s="1"/>
  <c r="N25" i="107"/>
  <c r="M25" i="107" s="1"/>
  <c r="L25" i="107" s="1"/>
  <c r="N18" i="107"/>
  <c r="M18" i="107" s="1"/>
  <c r="L18" i="107" s="1"/>
  <c r="N19" i="107"/>
  <c r="M19" i="107" s="1"/>
  <c r="L19" i="107" s="1"/>
  <c r="N17" i="107"/>
  <c r="M17" i="107" s="1"/>
  <c r="L17" i="107" s="1"/>
  <c r="N26" i="107"/>
  <c r="M26" i="107" s="1"/>
  <c r="L26" i="107" s="1"/>
  <c r="N27" i="107"/>
  <c r="M27" i="107" s="1"/>
  <c r="L27" i="107" s="1"/>
  <c r="N21" i="107"/>
  <c r="M21" i="107" s="1"/>
  <c r="L21" i="107" s="1"/>
  <c r="N22" i="107"/>
  <c r="M22" i="107" s="1"/>
  <c r="L22" i="107" s="1"/>
  <c r="N23" i="107"/>
  <c r="M23" i="107" s="1"/>
  <c r="L23" i="107" s="1"/>
  <c r="N18" i="108"/>
  <c r="M18" i="108" s="1"/>
  <c r="L18" i="108" s="1"/>
  <c r="N28" i="108"/>
  <c r="M28" i="108" s="1"/>
  <c r="L28" i="108" s="1"/>
  <c r="N24" i="108"/>
  <c r="M24" i="108" s="1"/>
  <c r="L24" i="108" s="1"/>
  <c r="N25" i="108"/>
  <c r="M25" i="108" s="1"/>
  <c r="L25" i="108" s="1"/>
  <c r="N27" i="108"/>
  <c r="M27" i="108" s="1"/>
  <c r="L27" i="108" s="1"/>
  <c r="N20" i="108"/>
  <c r="M20" i="108" s="1"/>
  <c r="L20" i="108" s="1"/>
  <c r="N15" i="108"/>
  <c r="M15" i="108" s="1"/>
  <c r="L15" i="108" s="1"/>
  <c r="N22" i="108"/>
  <c r="M22" i="108" s="1"/>
  <c r="L22" i="108" s="1"/>
  <c r="N17" i="108"/>
  <c r="M17" i="108" s="1"/>
  <c r="L17" i="108" s="1"/>
  <c r="N19" i="108"/>
  <c r="M19" i="108" s="1"/>
  <c r="L19" i="108" s="1"/>
  <c r="N26" i="108"/>
  <c r="M26" i="108" s="1"/>
  <c r="L26" i="108" s="1"/>
  <c r="N14" i="108"/>
  <c r="M14" i="108" s="1"/>
  <c r="L14" i="108" s="1"/>
  <c r="S29" i="108"/>
  <c r="N21" i="108"/>
  <c r="M21" i="108" s="1"/>
  <c r="L21" i="108" s="1"/>
  <c r="N23" i="108"/>
  <c r="M23" i="108" s="1"/>
  <c r="L23" i="108" s="1"/>
  <c r="N15" i="107"/>
  <c r="M15" i="107" s="1"/>
  <c r="L15" i="107" s="1"/>
  <c r="S29" i="107"/>
  <c r="N14" i="107"/>
  <c r="M14" i="107" s="1"/>
  <c r="C111" i="108"/>
  <c r="C115" i="108"/>
  <c r="C109" i="108"/>
  <c r="C113" i="108"/>
  <c r="C117" i="108"/>
  <c r="C112" i="108"/>
  <c r="C116" i="108"/>
  <c r="C110" i="108"/>
  <c r="C114" i="108"/>
  <c r="M29" i="108" l="1"/>
  <c r="M29" i="107"/>
  <c r="L14" i="107"/>
  <c r="A23" i="96"/>
  <c r="L26" i="77"/>
  <c r="L27" i="77"/>
  <c r="L20" i="77"/>
  <c r="L21" i="77"/>
  <c r="K23" i="77"/>
  <c r="K22" i="77"/>
  <c r="A23" i="77"/>
  <c r="K148" i="77"/>
  <c r="C148" i="77"/>
  <c r="A148" i="77"/>
  <c r="K8" i="77"/>
  <c r="K9" i="77"/>
  <c r="K10" i="77"/>
  <c r="K11" i="77"/>
  <c r="K12" i="77"/>
  <c r="K13" i="77"/>
  <c r="K14" i="77"/>
  <c r="K15" i="77"/>
  <c r="K16" i="77"/>
  <c r="K17" i="77"/>
  <c r="K18" i="77"/>
  <c r="K19" i="77"/>
  <c r="K26" i="77"/>
  <c r="K27" i="77"/>
  <c r="K28" i="77"/>
  <c r="K29" i="77"/>
  <c r="K30" i="77"/>
  <c r="K31" i="77"/>
  <c r="K32" i="77"/>
  <c r="K20" i="77"/>
  <c r="K21" i="77"/>
  <c r="K24" i="77"/>
  <c r="K25" i="77"/>
  <c r="L18" i="77"/>
  <c r="L19" i="77"/>
  <c r="L22" i="77"/>
  <c r="L24" i="77"/>
  <c r="L25" i="77"/>
  <c r="L23" i="77"/>
  <c r="C75" i="77"/>
  <c r="A75" i="77"/>
  <c r="A64" i="96"/>
  <c r="A63" i="96"/>
  <c r="A62" i="96"/>
  <c r="A61" i="96"/>
  <c r="A60" i="96"/>
  <c r="A59" i="96"/>
  <c r="A58" i="96"/>
  <c r="A57" i="96"/>
  <c r="A56" i="96"/>
  <c r="A55" i="96"/>
  <c r="A54" i="96"/>
  <c r="A53" i="96"/>
  <c r="A52" i="96"/>
  <c r="A51" i="96"/>
  <c r="A50" i="96"/>
  <c r="A49" i="96"/>
  <c r="A48" i="96"/>
  <c r="A47" i="96"/>
  <c r="A46" i="96"/>
  <c r="A45" i="96"/>
  <c r="A44" i="96"/>
  <c r="A43" i="96"/>
  <c r="A42" i="96"/>
  <c r="A41" i="96"/>
  <c r="A40" i="96"/>
  <c r="A39" i="96"/>
  <c r="A38" i="96"/>
  <c r="A37" i="96"/>
  <c r="A36" i="96"/>
  <c r="A35" i="96"/>
  <c r="A34" i="96"/>
  <c r="A33" i="96"/>
  <c r="A32" i="96"/>
  <c r="A31" i="96"/>
  <c r="A30" i="96"/>
  <c r="A29" i="96"/>
  <c r="A28" i="96"/>
  <c r="A27" i="96"/>
  <c r="A26" i="96"/>
  <c r="A25" i="96"/>
  <c r="A24" i="96"/>
  <c r="A22" i="96"/>
  <c r="A21" i="96"/>
  <c r="A20" i="96"/>
  <c r="A19" i="96"/>
  <c r="A18" i="96"/>
  <c r="A17" i="96"/>
  <c r="A16" i="96"/>
  <c r="A15" i="96"/>
  <c r="A14" i="96"/>
  <c r="A13" i="96"/>
  <c r="A12" i="96"/>
  <c r="A11" i="96"/>
  <c r="A10" i="96"/>
  <c r="A9" i="96"/>
  <c r="A8" i="96"/>
  <c r="A7" i="96"/>
  <c r="A6" i="96"/>
  <c r="A5" i="96"/>
  <c r="A4" i="96"/>
  <c r="A3" i="96"/>
  <c r="A36" i="77"/>
  <c r="A35" i="77"/>
  <c r="C71" i="77"/>
  <c r="A71" i="77"/>
  <c r="K14" i="2"/>
  <c r="B4" i="1"/>
  <c r="A20" i="77"/>
  <c r="C67" i="77"/>
  <c r="A67" i="77"/>
  <c r="B3" i="83"/>
  <c r="C3" i="83" s="1"/>
  <c r="E3" i="83"/>
  <c r="C4" i="83"/>
  <c r="D4" i="83"/>
  <c r="E4" i="83" s="1"/>
  <c r="D5" i="83"/>
  <c r="E5" i="83" s="1"/>
  <c r="B6" i="83"/>
  <c r="C6" i="83" s="1"/>
  <c r="E6" i="83"/>
  <c r="B7" i="83"/>
  <c r="C7" i="83"/>
  <c r="E7" i="83"/>
  <c r="B8" i="83"/>
  <c r="C8" i="83"/>
  <c r="E8" i="83"/>
  <c r="B9" i="83"/>
  <c r="C9" i="83"/>
  <c r="E9" i="83"/>
  <c r="B10" i="83"/>
  <c r="C10" i="83"/>
  <c r="E10" i="83"/>
  <c r="A3" i="77"/>
  <c r="A4" i="77"/>
  <c r="A5" i="77"/>
  <c r="A6" i="77"/>
  <c r="A7" i="77"/>
  <c r="A8" i="77"/>
  <c r="A9" i="77"/>
  <c r="A18" i="77"/>
  <c r="A19" i="77"/>
  <c r="A21" i="77"/>
  <c r="A22" i="77"/>
  <c r="A24" i="77"/>
  <c r="A25" i="77"/>
  <c r="A26" i="77"/>
  <c r="A27" i="77"/>
  <c r="L28" i="77"/>
  <c r="A28" i="77"/>
  <c r="A32" i="77"/>
  <c r="A33" i="77"/>
  <c r="A34" i="77"/>
  <c r="A37" i="77"/>
  <c r="A38" i="77"/>
  <c r="A39" i="77"/>
  <c r="A40" i="77"/>
  <c r="A41" i="77"/>
  <c r="A42" i="77"/>
  <c r="A43" i="77"/>
  <c r="C64" i="77"/>
  <c r="A64" i="77"/>
  <c r="A44" i="77"/>
  <c r="A45" i="77"/>
  <c r="A46" i="77"/>
  <c r="A47" i="77"/>
  <c r="A48" i="77"/>
  <c r="A49" i="77"/>
  <c r="C50" i="77"/>
  <c r="A50" i="77"/>
  <c r="C51" i="77"/>
  <c r="A51" i="77"/>
  <c r="C52" i="77"/>
  <c r="A52" i="77"/>
  <c r="C53" i="77"/>
  <c r="A53" i="77"/>
  <c r="C54" i="77"/>
  <c r="A54" i="77"/>
  <c r="C55" i="77"/>
  <c r="A55" i="77"/>
  <c r="C56" i="77"/>
  <c r="A56" i="77"/>
  <c r="C57" i="77"/>
  <c r="A57" i="77"/>
  <c r="C58" i="77"/>
  <c r="A58" i="77"/>
  <c r="C59" i="77"/>
  <c r="A59" i="77"/>
  <c r="C60" i="77"/>
  <c r="A60" i="77"/>
  <c r="C61" i="77"/>
  <c r="A61" i="77"/>
  <c r="C62" i="77"/>
  <c r="A62" i="77"/>
  <c r="C63" i="77"/>
  <c r="A63" i="77"/>
  <c r="C65" i="77"/>
  <c r="A65" i="77"/>
  <c r="C66" i="77"/>
  <c r="A66" i="77"/>
  <c r="C68" i="77"/>
  <c r="A68" i="77"/>
  <c r="C69" i="77"/>
  <c r="A69" i="77"/>
  <c r="C70" i="77"/>
  <c r="A70" i="77"/>
  <c r="C72" i="77"/>
  <c r="A72" i="77"/>
  <c r="C73" i="77"/>
  <c r="A73" i="77"/>
  <c r="C74" i="77"/>
  <c r="A74" i="77"/>
  <c r="A76" i="77"/>
  <c r="A77" i="77"/>
  <c r="A78" i="77"/>
  <c r="A79" i="77"/>
  <c r="A80" i="77"/>
  <c r="A81" i="77"/>
  <c r="A82" i="77"/>
  <c r="A83" i="77"/>
  <c r="A84" i="77"/>
  <c r="A85" i="77"/>
  <c r="A86" i="77"/>
  <c r="A87" i="77"/>
  <c r="A88" i="77"/>
  <c r="A89" i="77"/>
  <c r="A90" i="77"/>
  <c r="A91" i="77"/>
  <c r="A92" i="77"/>
  <c r="A93" i="77"/>
  <c r="A94" i="77"/>
  <c r="A95" i="77"/>
  <c r="A96" i="77"/>
  <c r="A97" i="77"/>
  <c r="A98" i="77"/>
  <c r="A99" i="77"/>
  <c r="A100" i="77"/>
  <c r="A101" i="77"/>
  <c r="A102" i="77"/>
  <c r="A103" i="77"/>
  <c r="A104" i="77"/>
  <c r="A105" i="77"/>
  <c r="A106" i="77"/>
  <c r="A107" i="77"/>
  <c r="A108" i="77"/>
  <c r="A109" i="77"/>
  <c r="A110" i="77"/>
  <c r="A111" i="77"/>
  <c r="A112" i="77"/>
  <c r="A113" i="77"/>
  <c r="A114" i="77"/>
  <c r="A115" i="77"/>
  <c r="A116" i="77"/>
  <c r="A117" i="77"/>
  <c r="A118" i="77"/>
  <c r="A119" i="77"/>
  <c r="A120" i="77"/>
  <c r="A121" i="77"/>
  <c r="A122" i="77"/>
  <c r="A123" i="77"/>
  <c r="A124" i="77"/>
  <c r="A125" i="77"/>
  <c r="A126" i="77"/>
  <c r="A127" i="77"/>
  <c r="A128" i="77"/>
  <c r="A129" i="77"/>
  <c r="A130" i="77"/>
  <c r="A131" i="77"/>
  <c r="A132" i="77"/>
  <c r="A133" i="77"/>
  <c r="K12" i="2"/>
  <c r="K13" i="2"/>
  <c r="D17" i="2"/>
  <c r="D18" i="2"/>
  <c r="A15" i="77"/>
  <c r="L15" i="77"/>
  <c r="A11" i="77"/>
  <c r="L11" i="77"/>
  <c r="A31" i="77"/>
  <c r="L31" i="77"/>
  <c r="A14" i="77"/>
  <c r="L14" i="77"/>
  <c r="A10" i="77"/>
  <c r="L10" i="77"/>
  <c r="A30" i="77"/>
  <c r="L30" i="77"/>
  <c r="A17" i="77"/>
  <c r="L17" i="77"/>
  <c r="A13" i="77"/>
  <c r="L13" i="77"/>
  <c r="A29" i="77"/>
  <c r="L29" i="77"/>
  <c r="A16" i="77"/>
  <c r="L16" i="77"/>
  <c r="A12" i="77"/>
  <c r="L12" i="77"/>
  <c r="A2" i="107" l="1"/>
  <c r="A2" i="108"/>
  <c r="C7" i="107" l="1"/>
  <c r="I21" i="2"/>
  <c r="K11" i="2"/>
</calcChain>
</file>

<file path=xl/sharedStrings.xml><?xml version="1.0" encoding="utf-8"?>
<sst xmlns="http://schemas.openxmlformats.org/spreadsheetml/2006/main" count="1518" uniqueCount="825">
  <si>
    <t>East Carolina University</t>
  </si>
  <si>
    <t>North Carolina Central University</t>
  </si>
  <si>
    <t>CG</t>
  </si>
  <si>
    <t>Community College System Office</t>
  </si>
  <si>
    <t>State Board of Elections</t>
  </si>
  <si>
    <t>RX</t>
  </si>
  <si>
    <t xml:space="preserve">Department of the State Treasurer </t>
  </si>
  <si>
    <t>U60</t>
  </si>
  <si>
    <t>U65</t>
  </si>
  <si>
    <t>U70</t>
  </si>
  <si>
    <t>U75</t>
  </si>
  <si>
    <t>Elizabeth City State University</t>
  </si>
  <si>
    <t>Fayetteville State University</t>
  </si>
  <si>
    <t>Higher Education</t>
  </si>
  <si>
    <t>Sampson Community College</t>
  </si>
  <si>
    <t>DC</t>
  </si>
  <si>
    <t>Sandhills Community College</t>
  </si>
  <si>
    <t>C1</t>
  </si>
  <si>
    <t>South Piedmont Community College</t>
  </si>
  <si>
    <t>DD</t>
  </si>
  <si>
    <t>Southeastern Community College</t>
  </si>
  <si>
    <t>General Government</t>
  </si>
  <si>
    <t>Department of Transportation</t>
  </si>
  <si>
    <t>0A</t>
  </si>
  <si>
    <t>To make a Copy of a Worksheet</t>
  </si>
  <si>
    <t>48R</t>
  </si>
  <si>
    <t>48L</t>
  </si>
  <si>
    <t>UNC Hospitals - LITF</t>
  </si>
  <si>
    <t>UNC-General Administration</t>
  </si>
  <si>
    <t>North Carolina State University</t>
  </si>
  <si>
    <t>Appalachian State University</t>
  </si>
  <si>
    <t>Western Carolina University</t>
  </si>
  <si>
    <t>Winston-Salem State University</t>
  </si>
  <si>
    <t>UNC at Charlotte</t>
  </si>
  <si>
    <t>UNC at Asheville</t>
  </si>
  <si>
    <t>UNC at Wilmington</t>
  </si>
  <si>
    <t>UNC at Pembroke</t>
  </si>
  <si>
    <t>North Carolina Housing Finance Ag.</t>
  </si>
  <si>
    <t>State Education Assistance Authority</t>
  </si>
  <si>
    <t>The Golden LEAF, Inc.</t>
  </si>
  <si>
    <t xml:space="preserve">Department of Administration </t>
  </si>
  <si>
    <t xml:space="preserve">Office of the State Controller </t>
  </si>
  <si>
    <t>Office of Administrative Hearings</t>
  </si>
  <si>
    <t>Next Fiscal Year Begin</t>
  </si>
  <si>
    <t>Conc</t>
  </si>
  <si>
    <t>Choose your agency:</t>
  </si>
  <si>
    <t>Enter preparer name and phone number below:</t>
  </si>
  <si>
    <t>Office of the State Auditor</t>
  </si>
  <si>
    <t>Western Piedmont Community College</t>
  </si>
  <si>
    <t>DN</t>
  </si>
  <si>
    <t>Wilkes Community College</t>
  </si>
  <si>
    <t>DP</t>
  </si>
  <si>
    <t>North Carolina General Assembly</t>
  </si>
  <si>
    <t>Office of the Secretary of State</t>
  </si>
  <si>
    <t>Dates</t>
  </si>
  <si>
    <t>Fiscal Year End</t>
  </si>
  <si>
    <t>GARVEE</t>
  </si>
  <si>
    <t xml:space="preserve">Department of Justice </t>
  </si>
  <si>
    <t>Department of Agriculture</t>
  </si>
  <si>
    <t>Department of Labor</t>
  </si>
  <si>
    <t xml:space="preserve">Department of Insurance </t>
  </si>
  <si>
    <t>Agency No:</t>
  </si>
  <si>
    <t>Preparer:</t>
  </si>
  <si>
    <t>Phone:</t>
  </si>
  <si>
    <t>Sheet</t>
  </si>
  <si>
    <t>NA</t>
  </si>
  <si>
    <t>Worksheet Title</t>
  </si>
  <si>
    <t>Email:</t>
  </si>
  <si>
    <t>4XXX</t>
  </si>
  <si>
    <t>69</t>
  </si>
  <si>
    <t>ZB</t>
  </si>
  <si>
    <t>U10</t>
  </si>
  <si>
    <t>U20</t>
  </si>
  <si>
    <t>U30</t>
  </si>
  <si>
    <t>U40</t>
  </si>
  <si>
    <t>U50</t>
  </si>
  <si>
    <t>U55</t>
  </si>
  <si>
    <t>GASB Fund Number</t>
  </si>
  <si>
    <t>2631 &amp; 2634</t>
  </si>
  <si>
    <t>Wilson Community College</t>
  </si>
  <si>
    <t>3X</t>
  </si>
  <si>
    <t>Department of Commerce</t>
  </si>
  <si>
    <t>Department of Revenue</t>
  </si>
  <si>
    <t>Wksht</t>
  </si>
  <si>
    <t>CF</t>
  </si>
  <si>
    <t>College of the Albemarle</t>
  </si>
  <si>
    <t>a</t>
  </si>
  <si>
    <t>b</t>
  </si>
  <si>
    <t>c</t>
  </si>
  <si>
    <t>Errors:</t>
  </si>
  <si>
    <t>d</t>
  </si>
  <si>
    <t>e</t>
  </si>
  <si>
    <t>f</t>
  </si>
  <si>
    <t>g</t>
  </si>
  <si>
    <t>h</t>
  </si>
  <si>
    <t>i</t>
  </si>
  <si>
    <t>j</t>
  </si>
  <si>
    <t>OSC-Central Accounts</t>
  </si>
  <si>
    <t>1.</t>
  </si>
  <si>
    <t>2.</t>
  </si>
  <si>
    <t>Notes</t>
  </si>
  <si>
    <t>41</t>
  </si>
  <si>
    <t>Dept. of Health and Human Services</t>
  </si>
  <si>
    <t>Rex Healthcare</t>
  </si>
  <si>
    <t>NC Education Lottery</t>
  </si>
  <si>
    <t>NC State Ports Authority</t>
  </si>
  <si>
    <t>NC Global TransPark Authority</t>
  </si>
  <si>
    <t>NC Partnership for Children</t>
  </si>
  <si>
    <t>DE</t>
  </si>
  <si>
    <t>Index</t>
  </si>
  <si>
    <t>General Instructions</t>
  </si>
  <si>
    <t>C0</t>
  </si>
  <si>
    <t>Alamance Community College</t>
  </si>
  <si>
    <t>C2</t>
  </si>
  <si>
    <t>Asheville-Buncombe Technical Community College</t>
  </si>
  <si>
    <t>C3</t>
  </si>
  <si>
    <t>Beaufort County Community College</t>
  </si>
  <si>
    <t>C4</t>
  </si>
  <si>
    <t>Bladen Community College</t>
  </si>
  <si>
    <t>C5</t>
  </si>
  <si>
    <t>Blue Ridge Community College</t>
  </si>
  <si>
    <t>NC Railroad Company</t>
  </si>
  <si>
    <t>ZA</t>
  </si>
  <si>
    <t>Z3</t>
  </si>
  <si>
    <t>Z7</t>
  </si>
  <si>
    <t>ZH</t>
  </si>
  <si>
    <t>Narrative</t>
  </si>
  <si>
    <t>Restatement</t>
  </si>
  <si>
    <t>Craven Community College</t>
  </si>
  <si>
    <t>CH</t>
  </si>
  <si>
    <t>Davidson County Community College</t>
  </si>
  <si>
    <t>CJ</t>
  </si>
  <si>
    <t>Durham Technical Community College</t>
  </si>
  <si>
    <t>CK</t>
  </si>
  <si>
    <t>Edgecombe Community College</t>
  </si>
  <si>
    <t>CL</t>
  </si>
  <si>
    <t>Fayetteville Technical Community College</t>
  </si>
  <si>
    <t>CM</t>
  </si>
  <si>
    <t>Forsyth Technical Community College</t>
  </si>
  <si>
    <t>CN</t>
  </si>
  <si>
    <t>Gaston College</t>
  </si>
  <si>
    <t>CP</t>
  </si>
  <si>
    <t>Guilford Technical Community College</t>
  </si>
  <si>
    <t>CQ</t>
  </si>
  <si>
    <t>Halifax Community College</t>
  </si>
  <si>
    <t>UNC Hospitals</t>
  </si>
  <si>
    <t>Fiscal Year Begin</t>
  </si>
  <si>
    <t>Last Fiscal Year End</t>
  </si>
  <si>
    <t>Header Information</t>
  </si>
  <si>
    <t>Account</t>
  </si>
  <si>
    <t>&lt;&lt;&lt; Click on the cell to see a list of agencies.</t>
  </si>
  <si>
    <t>Surry Community College</t>
  </si>
  <si>
    <t>DH</t>
  </si>
  <si>
    <t>CAFR</t>
  </si>
  <si>
    <t>GASB No:</t>
  </si>
  <si>
    <t>USS North Carolina Battleship Comm.</t>
  </si>
  <si>
    <t>UNC at Chapel Hill</t>
  </si>
  <si>
    <t>UNC at Greensboro</t>
  </si>
  <si>
    <t>Transportation</t>
  </si>
  <si>
    <t>Agriculture</t>
  </si>
  <si>
    <t>Next Fiscal Year End</t>
  </si>
  <si>
    <t>U80</t>
  </si>
  <si>
    <t>U82</t>
  </si>
  <si>
    <t>U84</t>
  </si>
  <si>
    <t>U86</t>
  </si>
  <si>
    <t>U88</t>
  </si>
  <si>
    <t>U90</t>
  </si>
  <si>
    <t>U92</t>
  </si>
  <si>
    <t>none</t>
  </si>
  <si>
    <t xml:space="preserve">Department of Public Instruction </t>
  </si>
  <si>
    <t>ZI</t>
  </si>
  <si>
    <t>(252) 442-7474</t>
  </si>
  <si>
    <t>worksheet, click on the words "Office of the State Controller" at the top of any worksheet.</t>
  </si>
  <si>
    <t>CU-UNC</t>
  </si>
  <si>
    <t>CU-CC</t>
  </si>
  <si>
    <t>CU-Nonmajor</t>
  </si>
  <si>
    <t>CR</t>
  </si>
  <si>
    <t>Haywood Community College</t>
  </si>
  <si>
    <t>CS</t>
  </si>
  <si>
    <t>Isothermal Community College</t>
  </si>
  <si>
    <t>CT</t>
  </si>
  <si>
    <t>James Sprunt Community College</t>
  </si>
  <si>
    <t>CU</t>
  </si>
  <si>
    <t>Johnston Community College</t>
  </si>
  <si>
    <t>CV</t>
  </si>
  <si>
    <t>Lenoir Community College</t>
  </si>
  <si>
    <t>CW</t>
  </si>
  <si>
    <t>Martin Community College</t>
  </si>
  <si>
    <t>CX</t>
  </si>
  <si>
    <t>Mayland Community College</t>
  </si>
  <si>
    <t>CY</t>
  </si>
  <si>
    <t>McDowell Technical Community College</t>
  </si>
  <si>
    <t>CZ</t>
  </si>
  <si>
    <t>Mitchell Community College</t>
  </si>
  <si>
    <t>D0</t>
  </si>
  <si>
    <t>Randolph Community College</t>
  </si>
  <si>
    <t>D6</t>
  </si>
  <si>
    <t>Richmond Community College</t>
  </si>
  <si>
    <t>D7</t>
  </si>
  <si>
    <t>Roanoke-Chowan Community College</t>
  </si>
  <si>
    <t>D8</t>
  </si>
  <si>
    <t>Robeson Community College</t>
  </si>
  <si>
    <t>D9</t>
  </si>
  <si>
    <t>Rockingham Community College</t>
  </si>
  <si>
    <t>DA</t>
  </si>
  <si>
    <t>Rowan-Cabarrus Community College</t>
  </si>
  <si>
    <t>DB</t>
  </si>
  <si>
    <t>C6</t>
  </si>
  <si>
    <t>Brunswick Community College</t>
  </si>
  <si>
    <t>C7</t>
  </si>
  <si>
    <t>Caldwell Community College and Technical Institute</t>
  </si>
  <si>
    <t>C8</t>
  </si>
  <si>
    <t>Cape Fear Community College</t>
  </si>
  <si>
    <t>C9</t>
  </si>
  <si>
    <t>Carteret Community College</t>
  </si>
  <si>
    <t>CA</t>
  </si>
  <si>
    <t>Catawba Valley Community College</t>
  </si>
  <si>
    <t>CB</t>
  </si>
  <si>
    <t>Central Carolina Community College</t>
  </si>
  <si>
    <t>CC</t>
  </si>
  <si>
    <t>Central Piedmont Community College</t>
  </si>
  <si>
    <t>CD</t>
  </si>
  <si>
    <t>Cleveland Community College</t>
  </si>
  <si>
    <t>CE</t>
  </si>
  <si>
    <t>Coastal Carolina Community College</t>
  </si>
  <si>
    <t>48E</t>
  </si>
  <si>
    <t>UNC Hospitals - Enterprise Fund</t>
  </si>
  <si>
    <t>Agency number:</t>
  </si>
  <si>
    <t>61</t>
  </si>
  <si>
    <t>PG</t>
  </si>
  <si>
    <t>Offline</t>
  </si>
  <si>
    <t>13</t>
  </si>
  <si>
    <t>Tri-County Community College</t>
  </si>
  <si>
    <t>DJ</t>
  </si>
  <si>
    <t>Vance-Granville Community College</t>
  </si>
  <si>
    <t>DK</t>
  </si>
  <si>
    <t>Wake Technical Community College</t>
  </si>
  <si>
    <t>DL</t>
  </si>
  <si>
    <t>Wayne Community College</t>
  </si>
  <si>
    <t>DM</t>
  </si>
  <si>
    <t>Preparer/Phone:</t>
  </si>
  <si>
    <t xml:space="preserve"> </t>
  </si>
  <si>
    <t>Community Colleges</t>
  </si>
  <si>
    <t>Office of the State Controller</t>
  </si>
  <si>
    <t>Agency name:</t>
  </si>
  <si>
    <t>Wildlife Resources Commission</t>
  </si>
  <si>
    <t>2X</t>
  </si>
  <si>
    <t>DHHS - Mental Health</t>
  </si>
  <si>
    <t>Primary and secondary education</t>
  </si>
  <si>
    <t>Health and human services</t>
  </si>
  <si>
    <t>Economic development</t>
  </si>
  <si>
    <t>Environment and natural resources</t>
  </si>
  <si>
    <t>Public safety, corrections, and regulation</t>
  </si>
  <si>
    <t>03</t>
  </si>
  <si>
    <t xml:space="preserve">NCAS </t>
  </si>
  <si>
    <t>Montgomery Community College</t>
  </si>
  <si>
    <t>D1</t>
  </si>
  <si>
    <t>Nash Community College</t>
  </si>
  <si>
    <t>D2</t>
  </si>
  <si>
    <t>Pamlico Community College</t>
  </si>
  <si>
    <t>D3</t>
  </si>
  <si>
    <t>Piedmont Community College</t>
  </si>
  <si>
    <t>D4</t>
  </si>
  <si>
    <t>Pitt Community College</t>
  </si>
  <si>
    <t>D5</t>
  </si>
  <si>
    <t>NA - Component Units</t>
  </si>
  <si>
    <t>UNC</t>
  </si>
  <si>
    <t>Component Unit</t>
  </si>
  <si>
    <t>UNC System, major component unit</t>
  </si>
  <si>
    <t>Community College, major component unit</t>
  </si>
  <si>
    <t>**    Type of Agency:</t>
  </si>
  <si>
    <t>Agency Name:</t>
  </si>
  <si>
    <t>NCAS</t>
  </si>
  <si>
    <t>Amount</t>
  </si>
  <si>
    <t>GASB</t>
  </si>
  <si>
    <t>Full accounting data not in NCAS, so paper reporting for CAFR; agency uses another accounting system</t>
  </si>
  <si>
    <t>Accounting data included in the North Carolina Accounting System, and CAFR reporting from NCAS</t>
  </si>
  <si>
    <t>90</t>
  </si>
  <si>
    <t>General Fund - OSC</t>
  </si>
  <si>
    <t>General Fund - DOR</t>
  </si>
  <si>
    <t>99</t>
  </si>
  <si>
    <t>Revenue bonds</t>
  </si>
  <si>
    <t>Co</t>
  </si>
  <si>
    <t>Southwestern Community College</t>
  </si>
  <si>
    <t>DF</t>
  </si>
  <si>
    <t>Stanly Community College</t>
  </si>
  <si>
    <t>DG</t>
  </si>
  <si>
    <t>Administrative Office of the Courts</t>
  </si>
  <si>
    <t>Office of the Governor</t>
  </si>
  <si>
    <t>Office of Lieutenant Governor</t>
  </si>
  <si>
    <t>Beth Edmondson</t>
  </si>
  <si>
    <t>UNC School of the Arts</t>
  </si>
  <si>
    <t>North Carolina A&amp;T University</t>
  </si>
  <si>
    <t>NC School of Science &amp; Mathematics</t>
  </si>
  <si>
    <t>Notes:</t>
  </si>
  <si>
    <t>48C</t>
  </si>
  <si>
    <t>Chatham Hospital</t>
  </si>
  <si>
    <t>Z2</t>
  </si>
  <si>
    <t>NC Biotechnology Center</t>
  </si>
  <si>
    <t>Pay-fixed interest rate swaps</t>
  </si>
  <si>
    <t>Swaptions</t>
  </si>
  <si>
    <t>Basis swaps</t>
  </si>
  <si>
    <t>Select Type (Click here)</t>
  </si>
  <si>
    <t>manually deleted ref error.</t>
  </si>
  <si>
    <t>48T</t>
  </si>
  <si>
    <t>UNC Hlth Care-Triangle Physicians Network</t>
  </si>
  <si>
    <t>U.S. dollar equity futures</t>
  </si>
  <si>
    <t>Foreign equity futures</t>
  </si>
  <si>
    <t>Foreign exchange forwards</t>
  </si>
  <si>
    <t>48X</t>
  </si>
  <si>
    <t>263X</t>
  </si>
  <si>
    <t>Agency 
Number</t>
  </si>
  <si>
    <t>Type of Agency**</t>
  </si>
  <si>
    <t>For CAFR:</t>
  </si>
  <si>
    <t>NCAS or Offline</t>
  </si>
  <si>
    <t>For Comp Unit CAFR Package</t>
  </si>
  <si>
    <r>
      <t xml:space="preserve">Offline </t>
    </r>
    <r>
      <rPr>
        <b/>
        <sz val="14"/>
        <rFont val="Calibri"/>
        <family val="2"/>
      </rPr>
      <t>²</t>
    </r>
  </si>
  <si>
    <t>Nonmajor</t>
  </si>
  <si>
    <t>87</t>
  </si>
  <si>
    <t>48</t>
  </si>
  <si>
    <t>UNC Hlth Care Rep Unit (Combined Pkg)</t>
  </si>
  <si>
    <t>ZL</t>
  </si>
  <si>
    <t>Gateway University Research Park, Inc.</t>
  </si>
  <si>
    <t>Instructions</t>
  </si>
  <si>
    <t>–</t>
  </si>
  <si>
    <t xml:space="preserve">cells in order for the formulas to calculate properly. </t>
  </si>
  <si>
    <t>Except as noted otherwise, numbers that are to be subtracted should be entered as negative numbers in the</t>
  </si>
  <si>
    <t xml:space="preserve">copy of the worksheet with the very same formatting as the original.  The duplicated worksheet will have the </t>
  </si>
  <si>
    <t>Index Instructions</t>
  </si>
  <si>
    <t>To go directly to a specific worksheet, click on the corresponding link on the index. To return to the Index</t>
  </si>
  <si>
    <t>same name on the tab, plus a (2), (3), etc., for example 320 (2).</t>
  </si>
  <si>
    <t>Please DO NOT insert a new sheet and then copy from another worksheet to the new sheet; this will not</t>
  </si>
  <si>
    <t>produce a correct copy. Call your OSC analyst for assistance.</t>
  </si>
  <si>
    <t>Commodity futures</t>
  </si>
  <si>
    <t>Committed:</t>
  </si>
  <si>
    <t>Assigned</t>
  </si>
  <si>
    <t>Subsequent year's budget (OSC only)</t>
  </si>
  <si>
    <t>Gateway University Reaearch Park is a component unit of the UNC System.</t>
  </si>
  <si>
    <t>Z3F</t>
  </si>
  <si>
    <t>NC Global TransPark Authority Foundation</t>
  </si>
  <si>
    <t>Although part of UNC System, NCSSM is a primary NCAS agency that will continue using DSS.</t>
  </si>
  <si>
    <t>The Global TransPark Foundation is a component unit of Global TransPark; it is remaining offline.</t>
  </si>
  <si>
    <t>Purpose/Directions  - For OSC use only:</t>
  </si>
  <si>
    <t>To update all dates in workbook, enter the above dates.  This Data</t>
  </si>
  <si>
    <t>tab is the starting point and source for all dates in the workbook.</t>
  </si>
  <si>
    <t>19</t>
  </si>
  <si>
    <t>Dept. of Public Safety</t>
  </si>
  <si>
    <t xml:space="preserve">Note:  All entities complete the NCASexcl CAFR package, except the Community Colleges </t>
  </si>
  <si>
    <t>NA Narrative</t>
  </si>
  <si>
    <t>NA Excel Wsheet</t>
  </si>
  <si>
    <t>To label a worksheet as "Not Applicable" (NA), enter "NA" in the "NA Excel Wsheet" column on the Index.</t>
  </si>
  <si>
    <t xml:space="preserve">Complete the header information on the Index sheet first. This will populate the agency header information </t>
  </si>
  <si>
    <t>that do not apply as NA in the appropriate place on the Index.</t>
  </si>
  <si>
    <t>Deferred Comp &amp; NC 401(k)-Combined Pkg</t>
  </si>
  <si>
    <t>6BC</t>
  </si>
  <si>
    <t>ZG</t>
  </si>
  <si>
    <t>Centennial Authority</t>
  </si>
  <si>
    <r>
      <t xml:space="preserve">and the </t>
    </r>
    <r>
      <rPr>
        <u/>
        <sz val="12"/>
        <rFont val="Times New Roman"/>
        <family val="1"/>
      </rPr>
      <t>nonmajor</t>
    </r>
    <r>
      <rPr>
        <sz val="12"/>
        <rFont val="Times New Roman"/>
        <family val="1"/>
      </rPr>
      <t xml:space="preserve"> component units which have separate CAFR packages.</t>
    </r>
  </si>
  <si>
    <t xml:space="preserve">Nonmajor component unit - see note below </t>
  </si>
  <si>
    <t>Resumed as component unit for FY 2013(last time in CAFR was 1999)</t>
  </si>
  <si>
    <t>Reclassified to nonmajor based on GASB 61</t>
  </si>
  <si>
    <t>Reclassified to nonmajor based on GASB 61; NCAS interface monthly, Offline CAFR</t>
  </si>
  <si>
    <r>
      <rPr>
        <b/>
        <sz val="8"/>
        <rFont val="Calibri"/>
        <family val="2"/>
      </rPr>
      <t>²</t>
    </r>
    <r>
      <rPr>
        <sz val="8"/>
        <rFont val="Times New Roman"/>
        <family val="1"/>
      </rPr>
      <t xml:space="preserve"> Offline CAFR reporting for all universities starting FY 2012. Still use NCAS for monthly reporting.</t>
    </r>
  </si>
  <si>
    <t>Foreign exchange futures</t>
  </si>
  <si>
    <t>COPS</t>
  </si>
  <si>
    <t>Short Term Debt</t>
  </si>
  <si>
    <t>Click here</t>
  </si>
  <si>
    <t>Other-_____________</t>
  </si>
  <si>
    <t>Limited Obligation Bonds</t>
  </si>
  <si>
    <t>48HP</t>
  </si>
  <si>
    <t>48CW</t>
  </si>
  <si>
    <t>High Point Regional Health</t>
  </si>
  <si>
    <t>Caldwell Memorial Hospital</t>
  </si>
  <si>
    <t>CAFR contact name</t>
  </si>
  <si>
    <t>CAFR contact telephone</t>
  </si>
  <si>
    <t>Wesley Taylor</t>
  </si>
  <si>
    <t>(919) 733-7422</t>
  </si>
  <si>
    <t>Arnetha Dickerson</t>
  </si>
  <si>
    <t>(919) 807-4708</t>
  </si>
  <si>
    <t>(919) 807-2462</t>
  </si>
  <si>
    <t>(919) 807-7553</t>
  </si>
  <si>
    <t>Sue Kearney</t>
  </si>
  <si>
    <t>(919) 707-3036</t>
  </si>
  <si>
    <t>Laresia Everett</t>
  </si>
  <si>
    <t>Joe Wilson</t>
  </si>
  <si>
    <t>(919) 707-4219</t>
  </si>
  <si>
    <t>Joan Taylor Saucier</t>
  </si>
  <si>
    <t>Anita Bunch</t>
  </si>
  <si>
    <t>Elizabeth Rollinson</t>
  </si>
  <si>
    <t>(910) 251-5797x3005</t>
  </si>
  <si>
    <t>(919) 843-5183</t>
  </si>
  <si>
    <t>(828) 231-5109</t>
  </si>
  <si>
    <t>(336) 285-3028</t>
  </si>
  <si>
    <t>Greg Plemmons</t>
  </si>
  <si>
    <t>(828) 227-3108</t>
  </si>
  <si>
    <t>Frank Lord</t>
  </si>
  <si>
    <t>(336) 750-2733</t>
  </si>
  <si>
    <t>Joan Spencer</t>
  </si>
  <si>
    <t>(919) 530-6354</t>
  </si>
  <si>
    <t>Lisa McClinton</t>
  </si>
  <si>
    <t>(336) 770-3304</t>
  </si>
  <si>
    <t>Terry Dail</t>
  </si>
  <si>
    <t>(910) 343-6414</t>
  </si>
  <si>
    <t>Cindy Day Collie</t>
  </si>
  <si>
    <t>336-506-4410</t>
  </si>
  <si>
    <t>Lisa Evans</t>
  </si>
  <si>
    <t>828-254-1921 x390</t>
  </si>
  <si>
    <t>Charles Gullette</t>
  </si>
  <si>
    <t>252-940-6214</t>
  </si>
  <si>
    <t>Jay Stanley</t>
  </si>
  <si>
    <t>910-879-5503</t>
  </si>
  <si>
    <t>Samantha Reynolds</t>
  </si>
  <si>
    <t>828-694-1713</t>
  </si>
  <si>
    <t>Sheila L Galloway</t>
  </si>
  <si>
    <t>910-755-7312</t>
  </si>
  <si>
    <t>David Holman</t>
  </si>
  <si>
    <t>828-726-2222</t>
  </si>
  <si>
    <t>910-362-7074</t>
  </si>
  <si>
    <t>Christine Jonas</t>
  </si>
  <si>
    <t>Jon Kokos</t>
  </si>
  <si>
    <t>828-327-7000 x4508</t>
  </si>
  <si>
    <t>Tamara Joyner</t>
  </si>
  <si>
    <t>919-718-7498</t>
  </si>
  <si>
    <t>Mike Whiteman</t>
  </si>
  <si>
    <t>704-330-6706</t>
  </si>
  <si>
    <t>Brian Bowman</t>
  </si>
  <si>
    <t>704-484-4055</t>
  </si>
  <si>
    <t>Michelle Stiles</t>
  </si>
  <si>
    <t>910-938-6218</t>
  </si>
  <si>
    <t>Theresa S. Berens</t>
  </si>
  <si>
    <t>252-335-0821 x2214</t>
  </si>
  <si>
    <t>Laura Yarbrough</t>
  </si>
  <si>
    <t>336-249-8186 x256</t>
  </si>
  <si>
    <t>Robert Keeney</t>
  </si>
  <si>
    <t>919-686-3720 x4650</t>
  </si>
  <si>
    <t>Katherine E. Lancaster</t>
  </si>
  <si>
    <t>252-823-5166</t>
  </si>
  <si>
    <t>Robin Deaver</t>
  </si>
  <si>
    <t>910-678-8484</t>
  </si>
  <si>
    <t>Billy Bryan</t>
  </si>
  <si>
    <t>336-734-7293</t>
  </si>
  <si>
    <t>Bill Sturmer</t>
  </si>
  <si>
    <t>(704) 922-6413</t>
  </si>
  <si>
    <t>Angela Carter</t>
  </si>
  <si>
    <t>336-334-4822 x50080</t>
  </si>
  <si>
    <t>Debra Smith</t>
  </si>
  <si>
    <t>252-536-7213</t>
  </si>
  <si>
    <t>Karen.Denney</t>
  </si>
  <si>
    <t>828-627-4546</t>
  </si>
  <si>
    <t>(919) 754-2518</t>
  </si>
  <si>
    <t>Jackie McKoy</t>
  </si>
  <si>
    <t>(919) 754-2524</t>
  </si>
  <si>
    <t>Jason Holtz</t>
  </si>
  <si>
    <t>(919) 715-5552</t>
  </si>
  <si>
    <t>Joe Belnak</t>
  </si>
  <si>
    <t>(919) 301-3436</t>
  </si>
  <si>
    <t>Tony Georges</t>
  </si>
  <si>
    <t>(704) 687-5755</t>
  </si>
  <si>
    <t>Gayle Lemons</t>
  </si>
  <si>
    <t>(919) 431-3009</t>
  </si>
  <si>
    <t>Wayne Jones</t>
  </si>
  <si>
    <t>(336) 334-4386</t>
  </si>
  <si>
    <t>Sim Hodges</t>
  </si>
  <si>
    <t>(919) 877-5693</t>
  </si>
  <si>
    <t>Trina Warren</t>
  </si>
  <si>
    <t>Robert Alford</t>
  </si>
  <si>
    <t>(919) 707-0768</t>
  </si>
  <si>
    <t>(919) 807-7271</t>
  </si>
  <si>
    <t>Kim Miller</t>
  </si>
  <si>
    <t>(919) 515-6899</t>
  </si>
  <si>
    <t>David Jamison</t>
  </si>
  <si>
    <t>(828) 262-6426</t>
  </si>
  <si>
    <t>Judy King</t>
  </si>
  <si>
    <t>Gina Knight</t>
  </si>
  <si>
    <t>(252) 335-4822</t>
  </si>
  <si>
    <t>Laketha Miller</t>
  </si>
  <si>
    <t>(919) 855-3700</t>
  </si>
  <si>
    <t>(828) 433-2297</t>
  </si>
  <si>
    <t>Bud Jennings</t>
  </si>
  <si>
    <t>(919) 890-1017</t>
  </si>
  <si>
    <t>01</t>
  </si>
  <si>
    <t>02</t>
  </si>
  <si>
    <t>04</t>
  </si>
  <si>
    <t>05</t>
  </si>
  <si>
    <t>06</t>
  </si>
  <si>
    <t>07</t>
  </si>
  <si>
    <t>08</t>
  </si>
  <si>
    <t>09</t>
  </si>
  <si>
    <t>10</t>
  </si>
  <si>
    <t>11</t>
  </si>
  <si>
    <t>12</t>
  </si>
  <si>
    <t>14</t>
  </si>
  <si>
    <t>15</t>
  </si>
  <si>
    <t>16</t>
  </si>
  <si>
    <t>17</t>
  </si>
  <si>
    <t>43</t>
  </si>
  <si>
    <t>45</t>
  </si>
  <si>
    <t>46</t>
  </si>
  <si>
    <t>50</t>
  </si>
  <si>
    <t>60</t>
  </si>
  <si>
    <t>67</t>
  </si>
  <si>
    <t>Amy Penson</t>
  </si>
  <si>
    <t>828-395-1296</t>
  </si>
  <si>
    <t>LaTasha Moore</t>
  </si>
  <si>
    <t>910-296-2432</t>
  </si>
  <si>
    <t>Gwen Green</t>
  </si>
  <si>
    <t>919-209-2070</t>
  </si>
  <si>
    <t>Jessica McMahon</t>
  </si>
  <si>
    <t>252-233-6806</t>
  </si>
  <si>
    <t>Tammy Bailey</t>
  </si>
  <si>
    <t>252-789-0253</t>
  </si>
  <si>
    <t>Kathy Robinson</t>
  </si>
  <si>
    <t>828-766-1223</t>
  </si>
  <si>
    <t>Richard Mauney</t>
  </si>
  <si>
    <t>828-652-0696</t>
  </si>
  <si>
    <t>Erica Smith</t>
  </si>
  <si>
    <t>704-978-1347</t>
  </si>
  <si>
    <t>Cathy Biby</t>
  </si>
  <si>
    <t>910-576-6222 x200</t>
  </si>
  <si>
    <t>Carol Dornseif</t>
  </si>
  <si>
    <t>252-451-8365</t>
  </si>
  <si>
    <t>James Curry</t>
  </si>
  <si>
    <t>252-249-1851 x3003</t>
  </si>
  <si>
    <t>Robert Simons</t>
  </si>
  <si>
    <t>336-322-2128</t>
  </si>
  <si>
    <t>Ricky Brown</t>
  </si>
  <si>
    <t>252-493-7259</t>
  </si>
  <si>
    <t>Susan Rice</t>
  </si>
  <si>
    <t>336-633-0282</t>
  </si>
  <si>
    <t>Debbie Cashwell</t>
  </si>
  <si>
    <t>910-410-1803</t>
  </si>
  <si>
    <t>Lettie Navarrete</t>
  </si>
  <si>
    <t>910-272-3552</t>
  </si>
  <si>
    <t>Terry Bailey</t>
  </si>
  <si>
    <t>336-342-4261 x2186</t>
  </si>
  <si>
    <t>Kelly Vann</t>
  </si>
  <si>
    <t>252-862-1226</t>
  </si>
  <si>
    <t>Kizzy Lea</t>
  </si>
  <si>
    <t>704-216-7235</t>
  </si>
  <si>
    <t>Kelly Jackson</t>
  </si>
  <si>
    <t>910-592-8081 x2014</t>
  </si>
  <si>
    <t>Libba Thomas</t>
  </si>
  <si>
    <t>910-246-4971</t>
  </si>
  <si>
    <t>Michelle Brock</t>
  </si>
  <si>
    <t>704-272-5357</t>
  </si>
  <si>
    <t>Alison Soles</t>
  </si>
  <si>
    <t>910-642-7141 x345</t>
  </si>
  <si>
    <t>Karen Polyasko</t>
  </si>
  <si>
    <t>828-339-4473</t>
  </si>
  <si>
    <t>Rebecca Wall</t>
  </si>
  <si>
    <t>704-982-0121 x176</t>
  </si>
  <si>
    <t>Tony Martin</t>
  </si>
  <si>
    <t>336-386-3222</t>
  </si>
  <si>
    <t>Sharon Robertson</t>
  </si>
  <si>
    <t>828-835-4289</t>
  </si>
  <si>
    <t>Leah Englebright</t>
  </si>
  <si>
    <t>252-738-3472</t>
  </si>
  <si>
    <t>Marla Tart</t>
  </si>
  <si>
    <t>919-866-5901</t>
  </si>
  <si>
    <t>Annette Woodard</t>
  </si>
  <si>
    <t>919-739-7098</t>
  </si>
  <si>
    <t>Michael Bingham</t>
  </si>
  <si>
    <t>828-448-6020</t>
  </si>
  <si>
    <t>Anita Crunk</t>
  </si>
  <si>
    <t>336-838-6108</t>
  </si>
  <si>
    <t>Jessica Jones</t>
  </si>
  <si>
    <t>252-246-1216</t>
  </si>
  <si>
    <t>Patty Gravinese</t>
  </si>
  <si>
    <t>919-549-8850</t>
  </si>
  <si>
    <t>Larna Griffin</t>
  </si>
  <si>
    <t>919-248-4698</t>
  </si>
  <si>
    <t>John House</t>
  </si>
  <si>
    <t>919-829-8132</t>
  </si>
  <si>
    <t>Dan Halloran</t>
  </si>
  <si>
    <t>919-954-7601</t>
  </si>
  <si>
    <t>Marti Asher</t>
  </si>
  <si>
    <t>336-417-5455</t>
  </si>
  <si>
    <t>Joan Fontes</t>
  </si>
  <si>
    <t>(919) 508-5951</t>
  </si>
  <si>
    <t>Lana Davidson</t>
  </si>
  <si>
    <t>(336) 878-6399</t>
  </si>
  <si>
    <t>Madelene Brooks</t>
  </si>
  <si>
    <t>Kary Porter</t>
  </si>
  <si>
    <t>252-222-6224</t>
  </si>
  <si>
    <t>252-638-7380</t>
  </si>
  <si>
    <t>Chris Washburn</t>
  </si>
  <si>
    <t>(828) 757-5180</t>
  </si>
  <si>
    <t>(919) 807-6036</t>
  </si>
  <si>
    <t>Higher education student aid</t>
  </si>
  <si>
    <t>Highway construction/preservation</t>
  </si>
  <si>
    <t>Highway maintenance</t>
  </si>
  <si>
    <t>Capital projects/repairs and renovations</t>
  </si>
  <si>
    <t>ZM</t>
  </si>
  <si>
    <t>Economic Development Partnership of NC</t>
  </si>
  <si>
    <t>Jennifer Harkness</t>
  </si>
  <si>
    <t>(919) 447-7749</t>
  </si>
  <si>
    <t>New in 2015</t>
  </si>
  <si>
    <t>Public school captial projects/repairs &amp; renovations</t>
  </si>
  <si>
    <t>Disaster relief (OSC only)</t>
  </si>
  <si>
    <t>Mary Jane Westphal</t>
  </si>
  <si>
    <t>(252)523-1351x303</t>
  </si>
  <si>
    <t>Kathy Burckley</t>
  </si>
  <si>
    <t>Lori Oldham</t>
  </si>
  <si>
    <t>Kenneth Spayd</t>
  </si>
  <si>
    <t>(910) 521-6685</t>
  </si>
  <si>
    <t>Ellen Preston</t>
  </si>
  <si>
    <t>Tommy Clark</t>
  </si>
  <si>
    <t>(919) 807-2011</t>
  </si>
  <si>
    <t>(252)523-1351x316</t>
  </si>
  <si>
    <t>Robert Vickery</t>
  </si>
  <si>
    <t xml:space="preserve">Capital projects/Repairs and renovations </t>
  </si>
  <si>
    <t>(919) 324-1077</t>
  </si>
  <si>
    <t>Christine Jumalon</t>
  </si>
  <si>
    <t>(910) 672-1163</t>
  </si>
  <si>
    <t>Select Function/Purpose (Click here)</t>
  </si>
  <si>
    <t xml:space="preserve">                                                               Office of the State Controller                                                                </t>
  </si>
  <si>
    <t>Cindy Mixter</t>
  </si>
  <si>
    <t>(919) 807-7073/         (919) 807-7075</t>
  </si>
  <si>
    <t>Department of Military &amp; Veterans Affairs</t>
  </si>
  <si>
    <t>Department of Information Technology</t>
  </si>
  <si>
    <t>Changes for 2016/Comments</t>
  </si>
  <si>
    <t>New agency added.</t>
  </si>
  <si>
    <t>Agency name change</t>
  </si>
  <si>
    <t>Department of Environmental Quality</t>
  </si>
  <si>
    <t>2016 CAFR  Agency  Name</t>
  </si>
  <si>
    <t>Department of Natural and Cultural Resources</t>
  </si>
  <si>
    <t>Bryan Brannon</t>
  </si>
  <si>
    <t>Firoza Mistry</t>
  </si>
  <si>
    <t>(984) 974-1001</t>
  </si>
  <si>
    <t>Elizabeth Theora</t>
  </si>
  <si>
    <t>(984) 974-1002</t>
  </si>
  <si>
    <t>Brock Simonds</t>
  </si>
  <si>
    <t>(919) 784-3156</t>
  </si>
  <si>
    <t>Craig Wise</t>
  </si>
  <si>
    <t>(984) 974-1267</t>
  </si>
  <si>
    <t>Heather Iannucci</t>
  </si>
  <si>
    <t>(910) 962-3144</t>
  </si>
  <si>
    <t>Charonda Lee</t>
  </si>
  <si>
    <t>(919) 707-0087</t>
  </si>
  <si>
    <t>Cynthia Modlin</t>
  </si>
  <si>
    <t>(252) 737-4916</t>
  </si>
  <si>
    <t>Amy Causby</t>
  </si>
  <si>
    <t>Markisha Baker</t>
  </si>
  <si>
    <t>(919) 707-0614</t>
  </si>
  <si>
    <t>Mary E. Hall</t>
  </si>
  <si>
    <t>for all of the worksheets, as well as other information for certain worksheets.</t>
  </si>
  <si>
    <t>Matthew Longobardi</t>
  </si>
  <si>
    <t>(919) 716-6077</t>
  </si>
  <si>
    <t>919-821-9530</t>
  </si>
  <si>
    <t>(919) 814-3898</t>
  </si>
  <si>
    <t xml:space="preserve">Other </t>
  </si>
  <si>
    <t>Troy Scoggins</t>
  </si>
  <si>
    <t>(919) 707-0523</t>
  </si>
  <si>
    <t>—</t>
  </si>
  <si>
    <t xml:space="preserve">Matrix Pricing (M1)  </t>
  </si>
  <si>
    <t xml:space="preserve">Market Multiples (M2)  </t>
  </si>
  <si>
    <t xml:space="preserve">Present value using discounted cash flows (I1)  </t>
  </si>
  <si>
    <t xml:space="preserve">Options Pricing (I2)  </t>
  </si>
  <si>
    <t xml:space="preserve">Multiperiod Excess Earnings (I3)  </t>
  </si>
  <si>
    <t xml:space="preserve">Relief-from-royalty method (I4)  </t>
  </si>
  <si>
    <t xml:space="preserve">Depreciated replacement cost (C1)  </t>
  </si>
  <si>
    <t>(919) 707-8566</t>
  </si>
  <si>
    <t>Ashley Price</t>
  </si>
  <si>
    <t>40</t>
  </si>
  <si>
    <t>2017 CAFR  Agency  Name</t>
  </si>
  <si>
    <t>2017 Transfer Worksheets</t>
  </si>
  <si>
    <t>Transfer Accounts - Their purpose and proper use</t>
  </si>
  <si>
    <t>What is a "Transfer"?</t>
  </si>
  <si>
    <t>•</t>
  </si>
  <si>
    <t>A “transfer” that would be recorded using a transfer account would be where funds are moved from one agency to another, or within the same agency where nothing of value was received in exchange for the funds.  No product or service was produced or provided by the entity/fund receiving the money in exchange for that money.  In this case, both sides of the transaction could appropriately be recorded as a transfer.</t>
  </si>
  <si>
    <t>Transfer Accounts</t>
  </si>
  <si>
    <t>When using a transfer account, agencies must make sure appropriate communication is maintained with the parties receiving or sending the funds to ensure that both sides of the transaction are recorded consistently.</t>
  </si>
  <si>
    <t xml:space="preserve">Additional detail on transfer accounts can be obtained on OSC’s website.  </t>
  </si>
  <si>
    <t>Transfer expenditure accounts</t>
  </si>
  <si>
    <t>http://osc.nc.gov/538xxx-intragovernmental-transactions</t>
  </si>
  <si>
    <t>Transfer revenue accounts</t>
  </si>
  <si>
    <t>http://osc.nc.gov/438xxx-intragovernmental-transactions</t>
  </si>
  <si>
    <t>Statewide Operating Transfers (4380XX &amp; 5380XX)</t>
  </si>
  <si>
    <t>If there is a question regarding the appropriateness of using a statewide operating transfer account, agencies should communicate with the other agency involved to ensure both are recording consistently.  Adequate communication is critical.</t>
  </si>
  <si>
    <t>Agency Operating Transfers (4381AA &amp; 5381AA)</t>
  </si>
  <si>
    <t>Agency Nonruoutine Transfers (4384XX &amp; 5384XX)</t>
  </si>
  <si>
    <t>The use of these accounts will be rare, hence the name nonroutine.  The use will usually involve direction from OSC or OSBM.</t>
  </si>
  <si>
    <t>As with other transfer accounts, both sides of the transfer must be recorded using the 4384XX and 5384XX accounts.  (The bulk of this range of accounts is comprised of AA accounts.)</t>
  </si>
  <si>
    <t>Agency Federal Funds Transfer/Receipts (5388AA accounts)</t>
  </si>
  <si>
    <t>To record the receipt of these funds into an operational code, the agency should use the same base 6-digit account to match the 11-digit account in the federal budget code.  In the operational code receiving the federal funds from the federal budget code, the 5388AA account shows up as a revenue on related reports.  (BD701)</t>
  </si>
  <si>
    <t xml:space="preserve">C-U-GL-GRANT-RECON-RPT      </t>
  </si>
  <si>
    <t xml:space="preserve">C-U-GL-GRANT-RECON-RPT-RUN  </t>
  </si>
  <si>
    <t>Here is an example of the report.  You will see the report shows each account and its subaccounts together.  If they are in balance, the total for the account will be zero (0).</t>
  </si>
  <si>
    <t>Transfers to component units</t>
  </si>
  <si>
    <t xml:space="preserve">Component units of the State of North Carolina include the following:  </t>
  </si>
  <si>
    <t>University of North Carolina System</t>
  </si>
  <si>
    <t>State Health Plan</t>
  </si>
  <si>
    <t>NC Housing Finance Authority</t>
  </si>
  <si>
    <t>The Golden Leaf, Inc.</t>
  </si>
  <si>
    <t>NC Partnership for Children, Inc.</t>
  </si>
  <si>
    <t>Accrual of Transfers</t>
  </si>
  <si>
    <t>Year End CAFR related transfer account activity</t>
  </si>
  <si>
    <t>Year-end activity regarding transfer accounts is twofold.</t>
  </si>
  <si>
    <t>After elimination entries are complete, the only transfer balances that should remain are those that are either between GASBs or companies within the agency, or transfers external to the agency.</t>
  </si>
  <si>
    <t>The final annual CAFR will contain only net transfers between Governmental Activity and Business Type Activity.</t>
  </si>
  <si>
    <t>Summary</t>
  </si>
  <si>
    <t>Company</t>
  </si>
  <si>
    <t>4381AA</t>
  </si>
  <si>
    <t>5381AA</t>
  </si>
  <si>
    <t>Explain the purpose of transfers for all accounts over $4 million</t>
  </si>
  <si>
    <t>SCHEDULE OF INTER-AGENCY TRANSFERS</t>
  </si>
  <si>
    <t>NA-Component Units</t>
  </si>
  <si>
    <t>Account No.</t>
  </si>
  <si>
    <t>GASB No.</t>
  </si>
  <si>
    <t>Transferred From</t>
  </si>
  <si>
    <t>Transferred To</t>
  </si>
  <si>
    <t>Schedule of Inter-Agency Transfers - Operating Transfers In</t>
  </si>
  <si>
    <t>Schedule of Inter-Agency Transfers - Operating Transfers Out</t>
  </si>
  <si>
    <t>agency operating transfers:</t>
  </si>
  <si>
    <t>For all accounts with a balance that exceeds $4 million, explain the general purpose of the transfer, example:</t>
  </si>
  <si>
    <t>These worksheets must be completed for each GASB in which the following NCAS accounts are used for inter-</t>
  </si>
  <si>
    <r>
      <t xml:space="preserve">The columns titled </t>
    </r>
    <r>
      <rPr>
        <b/>
        <sz val="10"/>
        <rFont val="Arial"/>
        <family val="2"/>
      </rPr>
      <t>Agency No./Budget Code Transferred From and Agency No./Budget Code Transferred</t>
    </r>
  </si>
  <si>
    <r>
      <rPr>
        <b/>
        <sz val="10"/>
        <rFont val="Arial"/>
        <family val="2"/>
      </rPr>
      <t>To</t>
    </r>
    <r>
      <rPr>
        <sz val="10"/>
        <rFont val="Arial"/>
        <family val="2"/>
      </rPr>
      <t xml:space="preserve"> are requesting the agency number and budget code of the agency from/to which moneys are being transferred.</t>
    </r>
  </si>
  <si>
    <r>
      <t xml:space="preserve">The columns titled </t>
    </r>
    <r>
      <rPr>
        <b/>
        <sz val="10"/>
        <rFont val="Arial"/>
        <family val="2"/>
      </rPr>
      <t>GASB No. Transferred From and GASB No. Transferred To</t>
    </r>
    <r>
      <rPr>
        <sz val="10"/>
        <rFont val="Arial"/>
        <family val="2"/>
      </rPr>
      <t xml:space="preserve"> are requesting the GASB </t>
    </r>
  </si>
  <si>
    <t>number of the agency from/to which moneys are being transferred.</t>
  </si>
  <si>
    <t xml:space="preserve">Total amounts on schedule may not tie to the CAFR 52G/53P because these accounts are also used to record </t>
  </si>
  <si>
    <t>intra-agency operating transfers.</t>
  </si>
  <si>
    <t xml:space="preserve">   4381AA</t>
  </si>
  <si>
    <t xml:space="preserve">   5381AA</t>
  </si>
  <si>
    <t>Fines and forfeitures are collected in one fund and required to be transferred to another fund.</t>
  </si>
  <si>
    <t xml:space="preserve">There is no limit applicable to inter-agency operating transfers.  </t>
  </si>
  <si>
    <r>
      <t xml:space="preserve">An agency can identify any out of balance issues by running the following IE report from the </t>
    </r>
    <r>
      <rPr>
        <b/>
        <sz val="11"/>
        <color theme="1"/>
        <rFont val="Arial"/>
        <family val="2"/>
      </rPr>
      <t>GLPUBLIC</t>
    </r>
    <r>
      <rPr>
        <sz val="11"/>
        <rFont val="Arial"/>
        <family val="2"/>
      </rPr>
      <t xml:space="preserve"> library within NCAS:</t>
    </r>
  </si>
  <si>
    <t>01 North Carolina General Assembly</t>
  </si>
  <si>
    <t>Schedule Of Inter-Agency Operating Transfer Ins (550) and Transfer Outs (555)</t>
  </si>
  <si>
    <t>No.</t>
  </si>
  <si>
    <t>Transfers In (Account 4384AA)</t>
  </si>
  <si>
    <t>OPERATING TRANSFERS OUT (555)</t>
  </si>
  <si>
    <t>Agency No./Budget Code</t>
  </si>
  <si>
    <t>Number</t>
  </si>
  <si>
    <t>OPERATING TRANSFERS IN (550)</t>
  </si>
  <si>
    <t>Reason/Description</t>
  </si>
  <si>
    <t xml:space="preserve">   Preparer/Phone:</t>
  </si>
  <si>
    <t xml:space="preserve">   Email:</t>
  </si>
  <si>
    <t xml:space="preserve">  Agency No:</t>
  </si>
  <si>
    <t xml:space="preserve">  Agency Name:</t>
  </si>
  <si>
    <t xml:space="preserve">  GASB Fund No:</t>
  </si>
  <si>
    <t>Schedule of Agency Nonroutine Transfers</t>
  </si>
  <si>
    <t>SCHEDULE OF AGENCY NONROUTINE TRANSFERS (560)</t>
  </si>
  <si>
    <t>Schedule of Agency Nonroutine Transfers (560)</t>
  </si>
  <si>
    <t>Transfer Accounts - Purpose and Use</t>
  </si>
  <si>
    <t>550 Instructions</t>
  </si>
  <si>
    <t>555 Instructions</t>
  </si>
  <si>
    <t>Nonroutine Transfers.  These transfers can be made between various fund types.</t>
  </si>
  <si>
    <t>During the year an agency will make transfers that affect fund balance/equity, which are recorded as Agency</t>
  </si>
  <si>
    <t xml:space="preserve">Agency Nonroutine Transfers are nonrecurring transfers of fund balance/equity between funds - for example, </t>
  </si>
  <si>
    <t>transfers of residual balances of discontinued funds to the General Fund or to a debt service fund, or the transfer of</t>
  </si>
  <si>
    <t>a specific program from one agency to another agency.</t>
  </si>
  <si>
    <t>Normally, an agency nonroutine transfer out (in a governmnetal fund's operating statement) is offset by an agency</t>
  </si>
  <si>
    <t>nonroutine transfer in.</t>
  </si>
  <si>
    <t xml:space="preserve">In governmental funds, agency nonroutine transfers of fund equity will not occur if the transfer is going to or coming </t>
  </si>
  <si>
    <t xml:space="preserve">from an agency fund.  These transfers will be reflected as an operating transfer in the governmental fund.  All </t>
  </si>
  <si>
    <t>governmental fund fixed assets are reported in the account group.</t>
  </si>
  <si>
    <t xml:space="preserve">NOTE:  Each amount recorded in NCAS Account 4384AA for agency nonroutine transfers in and NCAS Account </t>
  </si>
  <si>
    <t>5384AA for agency nonroutine transfers out must be identified on this worksheet.</t>
  </si>
  <si>
    <t>560 Instructions</t>
  </si>
  <si>
    <t>Transfer Interim Worksheet Instructions</t>
  </si>
  <si>
    <r>
      <t>Please complete the necessary transfer worksheets for the</t>
    </r>
    <r>
      <rPr>
        <b/>
        <sz val="10"/>
        <rFont val="Arial"/>
        <family val="2"/>
      </rPr>
      <t xml:space="preserve"> first 9 months </t>
    </r>
    <r>
      <rPr>
        <sz val="10"/>
        <rFont val="Arial"/>
        <family val="2"/>
      </rPr>
      <t>of this fiscal period (transfer transactions</t>
    </r>
  </si>
  <si>
    <t>Meera Phaltankar</t>
  </si>
  <si>
    <t>(919) 807-3626</t>
  </si>
  <si>
    <t>Kim VanMetre</t>
  </si>
  <si>
    <t>(919) 754-6549</t>
  </si>
  <si>
    <t>Cheryl Davis</t>
  </si>
  <si>
    <t>(919) 814-4633</t>
  </si>
  <si>
    <t>Peizhu Liu</t>
  </si>
  <si>
    <t>(984) 974-1041</t>
  </si>
  <si>
    <t>(919) 416-2870</t>
  </si>
  <si>
    <t>Aimee Turner</t>
  </si>
  <si>
    <t>(919) 962-7008</t>
  </si>
  <si>
    <t xml:space="preserve">Example:  There is a transfer out from a special revenue fund and the transfer in goes to an agency fund (Agency </t>
  </si>
  <si>
    <t xml:space="preserve">funds are part of the fiduciary fund.  Agency funds are used to account for the assets held for distribution by the </t>
  </si>
  <si>
    <t xml:space="preserve">assets).  This should be shown as an operating expenditure in the special revenue fund, not as an agency </t>
  </si>
  <si>
    <t>nonroutine transfer out.</t>
  </si>
  <si>
    <t xml:space="preserve">state as an agent for another entity for which the state has custodial responsibility and accounts for the flow of </t>
  </si>
  <si>
    <t xml:space="preserve">These worksheets will assist the agency in verifying that transactions recorded as transfers are properly classified </t>
  </si>
  <si>
    <t xml:space="preserve">(adequate communication is critical with the to/from agencies), and in identifying areas where more specific </t>
  </si>
  <si>
    <t xml:space="preserve">account titles are needed.  These will also identify areas where transactions need to be recorded to separate </t>
  </si>
  <si>
    <t>account numbers.</t>
  </si>
  <si>
    <r>
      <t xml:space="preserve">Right click on the tab of the sheet you wish to copy, then select </t>
    </r>
    <r>
      <rPr>
        <u/>
        <sz val="10.5"/>
        <rFont val="Arial"/>
        <family val="2"/>
      </rPr>
      <t>Move or Copy…</t>
    </r>
    <r>
      <rPr>
        <sz val="10.5"/>
        <rFont val="Arial"/>
        <family val="2"/>
      </rPr>
      <t xml:space="preserve">, click </t>
    </r>
    <r>
      <rPr>
        <u/>
        <sz val="10.5"/>
        <rFont val="Arial"/>
        <family val="2"/>
      </rPr>
      <t>Create a copy</t>
    </r>
    <r>
      <rPr>
        <sz val="10.5"/>
        <rFont val="Arial"/>
        <family val="2"/>
      </rPr>
      <t xml:space="preserve">, then </t>
    </r>
  </si>
  <si>
    <r>
      <rPr>
        <sz val="10.5"/>
        <rFont val="Arial"/>
        <family val="2"/>
      </rPr>
      <t xml:space="preserve">select from the list </t>
    </r>
    <r>
      <rPr>
        <u/>
        <sz val="10.5"/>
        <rFont val="Arial"/>
        <family val="2"/>
      </rPr>
      <t>Before sheet</t>
    </r>
    <r>
      <rPr>
        <sz val="10.5"/>
        <rFont val="Arial"/>
        <family val="2"/>
      </rPr>
      <t xml:space="preserve"> to indicate where you want the copy placed, then click </t>
    </r>
    <r>
      <rPr>
        <u/>
        <sz val="10.5"/>
        <rFont val="Arial"/>
        <family val="2"/>
      </rPr>
      <t>OK</t>
    </r>
    <r>
      <rPr>
        <sz val="10.5"/>
        <rFont val="Arial"/>
        <family val="2"/>
      </rPr>
      <t>. This will create a</t>
    </r>
  </si>
  <si>
    <r>
      <t xml:space="preserve">Please pay careful attention in filling out the Index sheet, marking all </t>
    </r>
    <r>
      <rPr>
        <u/>
        <sz val="10.5"/>
        <rFont val="Arial"/>
        <family val="2"/>
      </rPr>
      <t xml:space="preserve">worksheets and narratives </t>
    </r>
  </si>
  <si>
    <t>In the course of normal business, agencies will have need to transfer funds between budget funds/codes within the same agency, or between agencies.  When this transfer is a “something for nothing” movement of funds, transfer accounts are appropriate.</t>
  </si>
  <si>
    <t>Agencies are constantly asked to “transfer” funds to someone else.  This request may come through an invoice, legislation, memo, or other means; however, this does not always mean a transfer account will be used.</t>
  </si>
  <si>
    <t>An agency paying their telephone bill or its Motor Fleet bill may “transfer” the funds to DIT or DOA, however, these funds are payment for services and would use revenue/reimbursement and expenditure accounts related to purchased services instead of transfer accounts.</t>
  </si>
  <si>
    <t>Legislation may require an agency “transfer” funds to a university or community college to assist with a grant or other activity.  This movement of funds would most likely be recorded as State Aid in/out or possibly a payment for services if value was received by the agency; but it would not be recorded with a transfer account.</t>
  </si>
  <si>
    <t>An agency can “transfer” funds to another agency to pay them for services rendered on a joint project.  This payment would be recorded using appropriate revenue/reimbursement and expenditure accounts and not transfer accounts.</t>
  </si>
  <si>
    <t>If there is any doubt regarding the proper accounting treatment of a financial transaction, staff should contact the Statewide Accounting Division within the NC Office of the State Controller for guidance.</t>
  </si>
  <si>
    <r>
      <t xml:space="preserve">There are several types of transfer accounts.  Their definitions, along with appropriate uses, are detailed in this document.   </t>
    </r>
    <r>
      <rPr>
        <b/>
        <sz val="11"/>
        <color theme="1"/>
        <rFont val="Arial"/>
        <family val="2"/>
      </rPr>
      <t>If one side of a transaction is recorded using a transfer account, the other side of the transaction must also be recorded using a transfer account.</t>
    </r>
  </si>
  <si>
    <t>Communication is critical because at fiscal year-end, both agencies and OSC must reconcile all transfers to ensure both sides of the transaction were recorded properly and that transfers-in balance to transfers-out at a statewide level.  Additional information regarding year-end processes related to transfers are detailed below.</t>
  </si>
  <si>
    <t xml:space="preserve">Statewide operating transfer accounts are established by OSC to facilitate transfer of funds for specific purposes, most of which are legislatively mandated.  This account series also includes transfer accounts established to accomplish the year-end carryforward of appropriations approved by OSBM. </t>
  </si>
  <si>
    <t>These accounts are to be used only for their stated purposes and both the transfer out, as well as the transfer in, must utilize the appropriate 4380XX or 5380XX account.</t>
  </si>
  <si>
    <r>
      <t xml:space="preserve">Agency Operating Transfers are legally authorized transfers of financial resources from a fund designated to receive revenues to a fund that is authorized to spend the money and incur the expenditures. These transfers may occur within the same GASB fund, budget fund or different funds; and within the same department or between different departments. Reimbursements for services by other state agencies through internal service funds are </t>
    </r>
    <r>
      <rPr>
        <b/>
        <sz val="11"/>
        <color theme="1"/>
        <rFont val="Arial"/>
        <family val="2"/>
      </rPr>
      <t>not</t>
    </r>
    <r>
      <rPr>
        <sz val="11"/>
        <color theme="1"/>
        <rFont val="Arial"/>
        <family val="2"/>
      </rPr>
      <t xml:space="preserve"> transfers.</t>
    </r>
  </si>
  <si>
    <t>Agency operating transfer accounts are in an Agency Assigned (AA) range to allow agencies to create as many accounts as necessary to adequately track where money comes from and where it goes.  It is critical the account name contain sufficient/accurate information on the nature of the transfer.</t>
  </si>
  <si>
    <r>
      <t xml:space="preserve">If one side of the transaction is recorded with a 4381 or 5381 account, the other side of the transaction </t>
    </r>
    <r>
      <rPr>
        <b/>
        <sz val="11"/>
        <color theme="1"/>
        <rFont val="Arial"/>
        <family val="2"/>
      </rPr>
      <t>MUST</t>
    </r>
    <r>
      <rPr>
        <sz val="11"/>
        <color theme="1"/>
        <rFont val="Arial"/>
        <family val="2"/>
      </rPr>
      <t xml:space="preserve"> be recorded with the opposite account (i.e. if a transfer out is recorded with a 5381AA account, the receipt of the funds must be recorded with a 4381AA account).  You cannot transfer between funds by debiting and crediting the same account in different funds.</t>
    </r>
  </si>
  <si>
    <t>If there is a question regarding the appropriateness of using an agency operating transfer account, the initiating agency should communicate with the other agency involved to ensure both are recording consistently.  Adequate communication is critical.</t>
  </si>
  <si>
    <r>
      <t>Note:</t>
    </r>
    <r>
      <rPr>
        <sz val="11"/>
        <rFont val="Arial"/>
        <family val="2"/>
      </rPr>
      <t xml:space="preserve"> The 5381AA/4381AA accounts should </t>
    </r>
    <r>
      <rPr>
        <b/>
        <sz val="11"/>
        <rFont val="Arial"/>
        <family val="2"/>
      </rPr>
      <t>NOT</t>
    </r>
    <r>
      <rPr>
        <sz val="11"/>
        <rFont val="Arial"/>
        <family val="2"/>
      </rPr>
      <t xml:space="preserve"> be used for transactions between primary government agencies and component units including universities. Resource flows between a primary government and its discretely presented component units (and between component units) should be reported as external transactions; that is, as revenues and expenses.</t>
    </r>
  </si>
  <si>
    <t xml:space="preserve">Nonroutine transfers of equity between funds, for example, transferring of programs, closing out capital projects funds, or transfer of remaining fund equity of a discontinued fund.  This account is for use only by primary government agencies; it is not valid for universities and other component units. </t>
  </si>
  <si>
    <t>If there is a question regarding the appropriateness of using an agency nonroutine transfer account, the initiating agency should communicate with the other agency involved to ensure both are recording consistently.  Adequate communication is critical.</t>
  </si>
  <si>
    <t>Agencies that rely on federal funding to cover or supplement a portion of its operations draw down funds from the federal government.  This is normally accomplished by drawing the funds into a 3 type federal budget code, then transferring the funds from the 3 type budget code to an operational budget code (1 type, 2 type, or 4 type budget code.)  The receipt of the federal funds into a 3 type budget code will be coded to a 4321AA Federal Grants revenue account.</t>
  </si>
  <si>
    <t>To record this transfer of funds, an agency will establish a 5388AA account in the federal budget code, usually with a fiscal year identifier in the 10th and 11th position of the account to record the transfer out.  This transaction will show up as an expenditure on related reports. (BD701F)</t>
  </si>
  <si>
    <t>The same base account is used for both an expenditure and a revenue so that the account will net out to zero at the company/GASB fund level.  In the event they do not net to zero, most likely accounting entries were made/not made in error.</t>
  </si>
  <si>
    <r>
      <t xml:space="preserve">As noted above in the Agency Operating Transfers section, transactions between the primary government and a component unit </t>
    </r>
    <r>
      <rPr>
        <b/>
        <sz val="11"/>
        <color theme="1"/>
        <rFont val="Arial"/>
        <family val="2"/>
      </rPr>
      <t>cannot/should not be</t>
    </r>
    <r>
      <rPr>
        <sz val="11"/>
        <color theme="1"/>
        <rFont val="Arial"/>
        <family val="2"/>
      </rPr>
      <t xml:space="preserve"> recorded as a transfer.  They must be recorded as revenues and expenditures.</t>
    </r>
  </si>
  <si>
    <t xml:space="preserve">As a general rule, transfers should be recorded on the cash basis only (when the funds actually transfer between entities) and not accrued.  There may be exceptions to the rule.  In the case of an exception, both sides (both transfer out and transfer in) must be accrued by their respective agency/entity.  </t>
  </si>
  <si>
    <r>
      <t xml:space="preserve"> </t>
    </r>
    <r>
      <rPr>
        <b/>
        <sz val="11"/>
        <color theme="1"/>
        <rFont val="Arial"/>
        <family val="2"/>
      </rPr>
      <t>Agencies</t>
    </r>
    <r>
      <rPr>
        <sz val="11"/>
        <rFont val="Arial"/>
        <family val="2"/>
      </rPr>
      <t xml:space="preserve"> - Agencies must reconcile their transfer accounts and eliminate any transfers that were within the same company and same GASB fund.  This involves matching up the 438xxx and 538xxx balances that were internal to both a GASB and a company.  Where the amounts offset each other (debit balance equals credit balance), both sides can be eliminated in the 13th period.   The elimination entry will be done with a 6/30 date and will reduce revenues and expenditures by the same amount.  This allows for the transfer balances to remain on the cash basis budgetary reports while being removed for the accrual basis CAFR reports.</t>
    </r>
  </si>
  <si>
    <r>
      <rPr>
        <b/>
        <sz val="11"/>
        <color theme="1"/>
        <rFont val="Arial"/>
        <family val="2"/>
      </rPr>
      <t>OSC</t>
    </r>
    <r>
      <rPr>
        <sz val="11"/>
        <rFont val="Arial"/>
        <family val="2"/>
      </rPr>
      <t xml:space="preserve"> - OSC must reconcile all transfers on both a GASB and Statewide basis.  To do this, all remaining transfers that were not eliminated by agencies must be reviewed, and both the revenue side and the expenditure side must balance.  In the event these do not balance, research is performed by OSC staff to determine where the error occurred, and correcting entries are made, either to the NCAS system or in OSC’s CAFR work papers.</t>
    </r>
  </si>
  <si>
    <t xml:space="preserve">Once transfers are balanced on a statewide level, eliminations are performed to reduce revenues and expenditures by equal amounts to remove transfers that were internal to governmental activity or internal to business type activity.
</t>
  </si>
  <si>
    <t>The proper recording of transfers, both within agencies and between agencies, is critical to ensure year-end and CAFR processes can be performed in an efficient and effective manner.  Agencies should take the necessary steps throughout the year to communicate with the appropriate individuals to make sure transfers are recorded correctly throughout the year.  Questions regarding the proper use of transfer accounts can always be referred to your OSC analyst.</t>
  </si>
  <si>
    <t>Transfers Out (Account 5384AA)</t>
  </si>
  <si>
    <t>2018 Transfers - Interim Worksheets</t>
  </si>
  <si>
    <t>File revision date: 01/29/18</t>
  </si>
  <si>
    <t>Due Date: May 1, 2018</t>
  </si>
  <si>
    <r>
      <t xml:space="preserve">that occurred between July 2017 - March 2018) and submit to OSC by </t>
    </r>
    <r>
      <rPr>
        <b/>
        <sz val="10"/>
        <rFont val="Arial"/>
        <family val="2"/>
      </rPr>
      <t>May 1, 2018</t>
    </r>
    <r>
      <rPr>
        <sz val="10"/>
        <rFont val="Arial"/>
        <family val="2"/>
      </rPr>
      <t xml:space="preserve">.   </t>
    </r>
  </si>
  <si>
    <t>Sending Agency Information</t>
  </si>
  <si>
    <t>0101</t>
  </si>
  <si>
    <t>13/13100</t>
  </si>
  <si>
    <t>Description/Legislation/Comments</t>
  </si>
  <si>
    <t>Example</t>
  </si>
  <si>
    <t>Receiving Agency Information</t>
  </si>
  <si>
    <t>90/19950</t>
  </si>
  <si>
    <t xml:space="preserve">These worksheets must be completed for each GASB.  Note all 11XX General Fund GASBs can be included on </t>
  </si>
  <si>
    <t xml:space="preserve"> the same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</si>
</sst>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8" formatCode="&quot;$&quot;#,##0.00_);[Red]\(&quot;$&quot;#,##0.00\)"/>
    <numFmt numFmtId="44" formatCode="_(&quot;$&quot;* #,##0.00_);_(&quot;$&quot;* \(#,##0.00\);_(&quot;$&quot;* &quot;-&quot;??_);_(@_)"/>
    <numFmt numFmtId="43" formatCode="_(* #,##0.00_);_(* \(#,##0.00\);_(* &quot;-&quot;??_);_(@_)"/>
    <numFmt numFmtId="164" formatCode="#,###\ ;\(#,###\)"/>
    <numFmt numFmtId="165" formatCode="&quot;$&quot;* #,###\ ;&quot;$&quot;* \(#,###\);&quot;$&quot;* \-\ \ \ \ \ \ "/>
    <numFmt numFmtId="166" formatCode="* #,###\ ;* \(#,###\);* \-\ \ \ \ \ \ "/>
    <numFmt numFmtId="167" formatCode="[&lt;=9999999]###\-####;\(###\)\ ###\-####"/>
    <numFmt numFmtId="168" formatCode="#,##0.00_);\(#,##0.00\);;"/>
    <numFmt numFmtId="169" formatCode="#,##0.00_);\(#,##0.00\);* \ \-\ \ \ \ \ "/>
    <numFmt numFmtId="170" formatCode="m/d/yyyy;@"/>
    <numFmt numFmtId="171" formatCode="&quot;$&quot;#,##0\ ;\(&quot;$&quot;#,##0\);@*."/>
  </numFmts>
  <fonts count="88">
    <font>
      <sz val="10"/>
      <name val="Arial"/>
    </font>
    <font>
      <sz val="11"/>
      <color theme="1"/>
      <name val="Calibri"/>
      <family val="2"/>
      <scheme val="minor"/>
    </font>
    <font>
      <sz val="10"/>
      <name val="Arial"/>
      <family val="2"/>
    </font>
    <font>
      <b/>
      <sz val="12"/>
      <name val="Arial"/>
      <family val="2"/>
    </font>
    <font>
      <b/>
      <sz val="10"/>
      <name val="Arial"/>
      <family val="2"/>
    </font>
    <font>
      <sz val="12"/>
      <name val="Arial"/>
      <family val="2"/>
    </font>
    <font>
      <sz val="10"/>
      <name val="Arial"/>
      <family val="2"/>
    </font>
    <font>
      <sz val="10"/>
      <name val="MS Sans Serif"/>
      <family val="2"/>
    </font>
    <font>
      <b/>
      <sz val="12"/>
      <name val="Times New Roman"/>
      <family val="1"/>
    </font>
    <font>
      <sz val="12"/>
      <name val="Times New Roman"/>
      <family val="1"/>
    </font>
    <font>
      <sz val="9"/>
      <name val="Arial"/>
      <family val="2"/>
    </font>
    <font>
      <sz val="8"/>
      <name val="Arial"/>
      <family val="2"/>
    </font>
    <font>
      <b/>
      <sz val="12"/>
      <name val="Book Antiqua"/>
      <family val="1"/>
    </font>
    <font>
      <sz val="12"/>
      <name val="Book Antiqua"/>
      <family val="1"/>
    </font>
    <font>
      <i/>
      <sz val="10"/>
      <name val="Arial"/>
      <family val="2"/>
    </font>
    <font>
      <sz val="10"/>
      <name val="Helv"/>
    </font>
    <font>
      <i/>
      <sz val="10"/>
      <name val="Arial"/>
      <family val="2"/>
    </font>
    <font>
      <u/>
      <sz val="10"/>
      <color indexed="12"/>
      <name val="Arial"/>
      <family val="2"/>
    </font>
    <font>
      <sz val="12"/>
      <name val="Times New Roman"/>
      <family val="1"/>
    </font>
    <font>
      <b/>
      <sz val="12"/>
      <name val="Times New Roman"/>
      <family val="1"/>
    </font>
    <font>
      <b/>
      <u/>
      <sz val="12"/>
      <name val="Times New Roman"/>
      <family val="1"/>
    </font>
    <font>
      <sz val="12"/>
      <name val="MS Sans Serif"/>
      <family val="2"/>
    </font>
    <font>
      <b/>
      <sz val="10"/>
      <name val="MS Sans Serif"/>
      <family val="2"/>
    </font>
    <font>
      <b/>
      <sz val="12"/>
      <name val="MS Sans Serif"/>
      <family val="2"/>
    </font>
    <font>
      <b/>
      <sz val="11"/>
      <name val="Arial"/>
      <family val="2"/>
    </font>
    <font>
      <sz val="10"/>
      <name val="Times New Roman"/>
      <family val="1"/>
    </font>
    <font>
      <b/>
      <sz val="12"/>
      <color indexed="12"/>
      <name val="Arial"/>
      <family val="2"/>
    </font>
    <font>
      <sz val="10"/>
      <color indexed="12"/>
      <name val="Arial"/>
      <family val="2"/>
    </font>
    <font>
      <sz val="20"/>
      <color indexed="10"/>
      <name val="Arial"/>
      <family val="2"/>
    </font>
    <font>
      <sz val="8"/>
      <name val="Times New Roman"/>
      <family val="1"/>
    </font>
    <font>
      <sz val="11"/>
      <name val="Times New Roman"/>
      <family val="1"/>
    </font>
    <font>
      <u/>
      <sz val="10"/>
      <color indexed="12"/>
      <name val="Arial"/>
      <family val="2"/>
    </font>
    <font>
      <sz val="8"/>
      <name val="Arial"/>
      <family val="2"/>
    </font>
    <font>
      <b/>
      <sz val="14"/>
      <name val="Calibri"/>
      <family val="2"/>
    </font>
    <font>
      <sz val="9"/>
      <name val="Times New Roman"/>
      <family val="1"/>
    </font>
    <font>
      <sz val="10.5"/>
      <name val="Arial"/>
      <family val="2"/>
    </font>
    <font>
      <u/>
      <sz val="12"/>
      <name val="Times New Roman"/>
      <family val="1"/>
    </font>
    <font>
      <b/>
      <sz val="8"/>
      <name val="Calibri"/>
      <family val="2"/>
    </font>
    <font>
      <sz val="8"/>
      <name val="Arial"/>
      <family val="2"/>
    </font>
    <font>
      <sz val="11"/>
      <color indexed="8"/>
      <name val="Calibri"/>
      <family val="2"/>
    </font>
    <font>
      <sz val="10"/>
      <color indexed="8"/>
      <name val="Arial"/>
      <family val="2"/>
    </font>
    <font>
      <sz val="10"/>
      <name val="Calibri"/>
      <family val="2"/>
    </font>
    <font>
      <sz val="11"/>
      <color indexed="16"/>
      <name val="Calibri"/>
      <family val="2"/>
    </font>
    <font>
      <sz val="11"/>
      <name val="Calibri"/>
      <family val="2"/>
    </font>
    <font>
      <b/>
      <sz val="11"/>
      <color indexed="10"/>
      <name val="Calibri"/>
      <family val="2"/>
    </font>
    <font>
      <sz val="11"/>
      <color indexed="10"/>
      <name val="Calibri"/>
      <family val="2"/>
    </font>
    <font>
      <sz val="11"/>
      <color indexed="12"/>
      <name val="Calibri"/>
      <family val="2"/>
    </font>
    <font>
      <u/>
      <sz val="11"/>
      <name val="Calibri"/>
      <family val="2"/>
    </font>
    <font>
      <b/>
      <sz val="11"/>
      <name val="Calibri"/>
      <family val="2"/>
    </font>
    <font>
      <b/>
      <sz val="12"/>
      <name val="Calibri"/>
      <family val="2"/>
    </font>
    <font>
      <u/>
      <sz val="10"/>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font>
    <font>
      <b/>
      <sz val="11"/>
      <color theme="1"/>
      <name val="Calibri"/>
      <family val="2"/>
      <scheme val="minor"/>
    </font>
    <font>
      <sz val="11"/>
      <color rgb="FFFF0000"/>
      <name val="Calibri"/>
      <family val="2"/>
      <scheme val="minor"/>
    </font>
    <font>
      <sz val="12"/>
      <color rgb="FF000000"/>
      <name val="Times New Roman"/>
      <family val="1"/>
    </font>
    <font>
      <u/>
      <sz val="11"/>
      <color theme="10"/>
      <name val="Calibri"/>
      <family val="2"/>
      <scheme val="minor"/>
    </font>
    <font>
      <sz val="10"/>
      <color indexed="10"/>
      <name val="MS Sans Serif"/>
      <family val="2"/>
    </font>
    <font>
      <b/>
      <sz val="11"/>
      <color theme="1"/>
      <name val="Arial"/>
      <family val="2"/>
    </font>
    <font>
      <sz val="11"/>
      <color theme="1"/>
      <name val="Arial"/>
      <family val="2"/>
    </font>
    <font>
      <b/>
      <u/>
      <sz val="11"/>
      <color theme="1"/>
      <name val="Arial"/>
      <family val="2"/>
    </font>
    <font>
      <u/>
      <sz val="11"/>
      <color theme="10"/>
      <name val="Arial"/>
      <family val="2"/>
    </font>
    <font>
      <sz val="11"/>
      <name val="Arial"/>
      <family val="2"/>
    </font>
    <font>
      <b/>
      <u/>
      <sz val="11"/>
      <name val="Arial"/>
      <family val="2"/>
    </font>
    <font>
      <b/>
      <sz val="11"/>
      <color indexed="16"/>
      <name val="Arial"/>
      <family val="2"/>
    </font>
    <font>
      <sz val="11"/>
      <color indexed="16"/>
      <name val="Arial"/>
      <family val="2"/>
    </font>
    <font>
      <sz val="10.5"/>
      <color indexed="10"/>
      <name val="Arial"/>
      <family val="2"/>
    </font>
    <font>
      <sz val="11"/>
      <color indexed="12"/>
      <name val="Arial"/>
      <family val="2"/>
    </font>
    <font>
      <sz val="11"/>
      <color indexed="10"/>
      <name val="Arial"/>
      <family val="2"/>
    </font>
    <font>
      <b/>
      <sz val="11"/>
      <color indexed="14"/>
      <name val="Arial"/>
      <family val="2"/>
    </font>
    <font>
      <b/>
      <sz val="9"/>
      <name val="Arial"/>
      <family val="2"/>
    </font>
    <font>
      <b/>
      <sz val="10.5"/>
      <name val="Arial"/>
      <family val="2"/>
    </font>
    <font>
      <b/>
      <u/>
      <sz val="10.5"/>
      <name val="Arial"/>
      <family val="2"/>
    </font>
    <font>
      <u/>
      <sz val="10.5"/>
      <name val="Arial"/>
      <family val="2"/>
    </font>
  </fonts>
  <fills count="38">
    <fill>
      <patternFill patternType="none"/>
    </fill>
    <fill>
      <patternFill patternType="gray125"/>
    </fill>
    <fill>
      <patternFill patternType="solid">
        <fgColor indexed="47"/>
        <bgColor indexed="64"/>
      </patternFill>
    </fill>
    <fill>
      <patternFill patternType="solid">
        <fgColor indexed="31"/>
        <bgColor indexed="64"/>
      </patternFill>
    </fill>
    <fill>
      <patternFill patternType="solid">
        <fgColor indexed="27"/>
        <bgColor indexed="64"/>
      </patternFill>
    </fill>
    <fill>
      <patternFill patternType="solid">
        <fgColor indexed="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249977111117893"/>
        <bgColor indexed="64"/>
      </patternFill>
    </fill>
  </fills>
  <borders count="35">
    <border>
      <left/>
      <right/>
      <top/>
      <bottom/>
      <diagonal/>
    </border>
    <border>
      <left/>
      <right/>
      <top/>
      <bottom style="thin">
        <color indexed="64"/>
      </bottom>
      <diagonal/>
    </border>
    <border>
      <left/>
      <right/>
      <top/>
      <bottom style="medium">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102">
    <xf numFmtId="0" fontId="0" fillId="0" borderId="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4" fillId="31" borderId="15" applyNumberFormat="0" applyAlignment="0" applyProtection="0"/>
    <xf numFmtId="171" fontId="10" fillId="0" borderId="0"/>
    <xf numFmtId="0" fontId="55" fillId="32" borderId="16"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8" fontId="15" fillId="0" borderId="0" applyFont="0" applyFill="0" applyBorder="0" applyAlignment="0" applyProtection="0"/>
    <xf numFmtId="0" fontId="16" fillId="0" borderId="1">
      <alignment horizontal="right"/>
      <protection locked="0"/>
    </xf>
    <xf numFmtId="0" fontId="14" fillId="0" borderId="1">
      <alignment horizontal="right"/>
      <protection locked="0"/>
    </xf>
    <xf numFmtId="0" fontId="14" fillId="0" borderId="1">
      <alignment horizontal="right"/>
      <protection locked="0"/>
    </xf>
    <xf numFmtId="0" fontId="56" fillId="0" borderId="0" applyNumberFormat="0" applyFill="0" applyBorder="0" applyAlignment="0" applyProtection="0"/>
    <xf numFmtId="0" fontId="57" fillId="33" borderId="0" applyNumberFormat="0" applyBorder="0" applyAlignment="0" applyProtection="0"/>
    <xf numFmtId="0" fontId="58" fillId="0" borderId="17" applyNumberFormat="0" applyFill="0" applyAlignment="0" applyProtection="0"/>
    <xf numFmtId="0" fontId="59" fillId="0" borderId="18" applyNumberFormat="0" applyFill="0" applyAlignment="0" applyProtection="0"/>
    <xf numFmtId="0" fontId="60" fillId="0" borderId="19" applyNumberFormat="0" applyFill="0" applyAlignment="0" applyProtection="0"/>
    <xf numFmtId="0" fontId="60" fillId="0" borderId="0" applyNumberFormat="0" applyFill="0" applyBorder="0" applyAlignment="0" applyProtection="0"/>
    <xf numFmtId="0" fontId="9" fillId="0" borderId="2">
      <protection locked="0"/>
    </xf>
    <xf numFmtId="0" fontId="13" fillId="0" borderId="2" applyBorder="0">
      <protection locked="0"/>
    </xf>
    <xf numFmtId="0" fontId="8" fillId="0" borderId="0">
      <protection locked="0"/>
    </xf>
    <xf numFmtId="0" fontId="12" fillId="0" borderId="0">
      <protection locked="0"/>
    </xf>
    <xf numFmtId="15" fontId="10" fillId="0" borderId="1" applyNumberFormat="0">
      <protection locked="0"/>
    </xf>
    <xf numFmtId="0" fontId="17"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2" fillId="34" borderId="15" applyNumberFormat="0" applyAlignment="0" applyProtection="0"/>
    <xf numFmtId="0" fontId="63" fillId="0" borderId="20" applyNumberFormat="0" applyFill="0" applyAlignment="0" applyProtection="0"/>
    <xf numFmtId="0" fontId="64" fillId="35" borderId="0" applyNumberFormat="0" applyBorder="0" applyAlignment="0" applyProtection="0"/>
    <xf numFmtId="164" fontId="32" fillId="0" borderId="0">
      <protection locked="0"/>
    </xf>
    <xf numFmtId="164" fontId="11" fillId="0" borderId="0">
      <protection locked="0"/>
    </xf>
    <xf numFmtId="0" fontId="7" fillId="0" borderId="0"/>
    <xf numFmtId="164" fontId="11" fillId="0" borderId="0">
      <protection locked="0"/>
    </xf>
    <xf numFmtId="0" fontId="51" fillId="0" borderId="0"/>
    <xf numFmtId="0" fontId="51" fillId="0" borderId="0"/>
    <xf numFmtId="0" fontId="7" fillId="0" borderId="0"/>
    <xf numFmtId="0" fontId="2" fillId="0" borderId="0"/>
    <xf numFmtId="0" fontId="2" fillId="0" borderId="0"/>
    <xf numFmtId="0" fontId="6" fillId="0" borderId="0"/>
    <xf numFmtId="0" fontId="2" fillId="0" borderId="0"/>
    <xf numFmtId="0" fontId="2" fillId="0" borderId="0"/>
    <xf numFmtId="166" fontId="11" fillId="0" borderId="0">
      <protection locked="0"/>
    </xf>
    <xf numFmtId="166" fontId="38" fillId="0" borderId="0">
      <protection locked="0"/>
    </xf>
    <xf numFmtId="166" fontId="11" fillId="0" borderId="0">
      <protection locked="0"/>
    </xf>
    <xf numFmtId="0" fontId="10" fillId="0" borderId="0"/>
    <xf numFmtId="0" fontId="10" fillId="0" borderId="0"/>
    <xf numFmtId="0" fontId="7" fillId="0" borderId="0"/>
    <xf numFmtId="0" fontId="7" fillId="0" borderId="0"/>
    <xf numFmtId="0" fontId="7" fillId="0" borderId="0"/>
    <xf numFmtId="0" fontId="7" fillId="0" borderId="0"/>
    <xf numFmtId="0" fontId="2" fillId="0" borderId="0"/>
    <xf numFmtId="0" fontId="39" fillId="36" borderId="21" applyNumberFormat="0" applyFont="0" applyAlignment="0" applyProtection="0"/>
    <xf numFmtId="165" fontId="11" fillId="0" borderId="0">
      <protection locked="0"/>
    </xf>
    <xf numFmtId="166" fontId="11" fillId="0" borderId="0">
      <protection locked="0"/>
    </xf>
    <xf numFmtId="165" fontId="11" fillId="0" borderId="3">
      <protection locked="0"/>
    </xf>
    <xf numFmtId="166" fontId="11" fillId="0" borderId="4">
      <protection locked="0"/>
    </xf>
    <xf numFmtId="169" fontId="11" fillId="0" borderId="0"/>
    <xf numFmtId="169" fontId="11" fillId="0" borderId="3"/>
    <xf numFmtId="169" fontId="11" fillId="0" borderId="4"/>
    <xf numFmtId="0" fontId="65" fillId="31" borderId="22" applyNumberFormat="0" applyAlignment="0" applyProtection="0"/>
    <xf numFmtId="9" fontId="2" fillId="0" borderId="0" applyFont="0" applyFill="0" applyBorder="0" applyAlignment="0" applyProtection="0"/>
    <xf numFmtId="0" fontId="66" fillId="0" borderId="0" applyNumberFormat="0" applyFill="0" applyBorder="0" applyAlignment="0" applyProtection="0"/>
    <xf numFmtId="0" fontId="67" fillId="0" borderId="23" applyNumberFormat="0" applyFill="0" applyAlignment="0" applyProtection="0"/>
    <xf numFmtId="0" fontId="68" fillId="0" borderId="0" applyNumberFormat="0" applyFill="0" applyBorder="0" applyAlignment="0" applyProtection="0"/>
    <xf numFmtId="0" fontId="1" fillId="0" borderId="0"/>
    <xf numFmtId="0" fontId="70" fillId="0" borderId="0" applyNumberFormat="0" applyFill="0" applyBorder="0" applyAlignment="0" applyProtection="0"/>
    <xf numFmtId="0" fontId="7" fillId="0" borderId="0"/>
    <xf numFmtId="0" fontId="7" fillId="0" borderId="0"/>
    <xf numFmtId="0" fontId="7" fillId="0" borderId="0"/>
    <xf numFmtId="0" fontId="7" fillId="0" borderId="0"/>
  </cellStyleXfs>
  <cellXfs count="313">
    <xf numFmtId="0" fontId="0" fillId="0" borderId="0" xfId="0"/>
    <xf numFmtId="0" fontId="5" fillId="0" borderId="0" xfId="0" applyFont="1"/>
    <xf numFmtId="0" fontId="0" fillId="0" borderId="0" xfId="0" applyBorder="1"/>
    <xf numFmtId="0" fontId="0" fillId="0" borderId="0" xfId="0" applyAlignment="1">
      <alignment horizontal="left"/>
    </xf>
    <xf numFmtId="0" fontId="18" fillId="0" borderId="0" xfId="0" applyFont="1" applyAlignment="1" applyProtection="1">
      <alignment horizontal="center"/>
      <protection hidden="1"/>
    </xf>
    <xf numFmtId="0" fontId="18" fillId="0" borderId="0" xfId="0" applyFont="1" applyProtection="1">
      <protection hidden="1"/>
    </xf>
    <xf numFmtId="49" fontId="18" fillId="0" borderId="0" xfId="0" applyNumberFormat="1" applyFont="1" applyAlignment="1" applyProtection="1">
      <alignment horizontal="center"/>
      <protection hidden="1"/>
    </xf>
    <xf numFmtId="0" fontId="28" fillId="0" borderId="0" xfId="78" applyFont="1" applyAlignment="1" applyProtection="1">
      <alignment vertical="top"/>
      <protection hidden="1"/>
    </xf>
    <xf numFmtId="0" fontId="19" fillId="0" borderId="0" xfId="0" applyFont="1" applyProtection="1">
      <protection hidden="1"/>
    </xf>
    <xf numFmtId="15" fontId="18" fillId="0" borderId="0" xfId="0" applyNumberFormat="1" applyFont="1" applyAlignment="1" applyProtection="1">
      <alignment horizontal="center"/>
      <protection hidden="1"/>
    </xf>
    <xf numFmtId="0" fontId="18" fillId="0" borderId="5" xfId="0" applyFont="1" applyBorder="1" applyAlignment="1" applyProtection="1">
      <alignment horizontal="center"/>
      <protection hidden="1"/>
    </xf>
    <xf numFmtId="0" fontId="18" fillId="0" borderId="0" xfId="0" applyFont="1" applyAlignment="1" applyProtection="1">
      <alignment horizontal="left"/>
      <protection hidden="1"/>
    </xf>
    <xf numFmtId="0" fontId="29" fillId="0" borderId="0" xfId="0" applyFont="1" applyAlignment="1" applyProtection="1">
      <alignment horizontal="left" wrapText="1"/>
      <protection hidden="1"/>
    </xf>
    <xf numFmtId="0" fontId="29" fillId="0" borderId="0" xfId="0" applyFont="1" applyAlignment="1" applyProtection="1">
      <alignment wrapText="1"/>
      <protection hidden="1"/>
    </xf>
    <xf numFmtId="0" fontId="5" fillId="0" borderId="0" xfId="76" applyFont="1" applyProtection="1">
      <protection hidden="1"/>
    </xf>
    <xf numFmtId="0" fontId="30" fillId="0" borderId="0" xfId="0" applyFont="1" applyProtection="1">
      <protection hidden="1"/>
    </xf>
    <xf numFmtId="0" fontId="9" fillId="0" borderId="0" xfId="0" applyFont="1" applyProtection="1">
      <protection hidden="1"/>
    </xf>
    <xf numFmtId="0" fontId="25" fillId="0" borderId="0" xfId="0" applyFont="1" applyProtection="1">
      <protection hidden="1"/>
    </xf>
    <xf numFmtId="0" fontId="40" fillId="0" borderId="0" xfId="0" applyFont="1" applyBorder="1" applyAlignment="1">
      <alignment horizontal="left"/>
    </xf>
    <xf numFmtId="0" fontId="34" fillId="0" borderId="0" xfId="0" applyFont="1" applyProtection="1">
      <protection hidden="1"/>
    </xf>
    <xf numFmtId="0" fontId="8" fillId="0" borderId="0" xfId="0" applyFont="1" applyAlignment="1" applyProtection="1">
      <alignment horizontal="center"/>
      <protection hidden="1"/>
    </xf>
    <xf numFmtId="0" fontId="8" fillId="2" borderId="0" xfId="0" applyFont="1" applyFill="1" applyAlignment="1" applyProtection="1">
      <alignment horizontal="center"/>
      <protection hidden="1"/>
    </xf>
    <xf numFmtId="0" fontId="20" fillId="2" borderId="0" xfId="0" applyFont="1" applyFill="1" applyAlignment="1" applyProtection="1">
      <alignment horizontal="center" wrapText="1"/>
      <protection hidden="1"/>
    </xf>
    <xf numFmtId="0" fontId="20" fillId="2" borderId="0" xfId="0" applyFont="1" applyFill="1" applyBorder="1" applyAlignment="1" applyProtection="1">
      <alignment horizontal="center"/>
      <protection hidden="1"/>
    </xf>
    <xf numFmtId="0" fontId="20" fillId="0" borderId="0" xfId="0" applyFont="1" applyBorder="1" applyAlignment="1" applyProtection="1">
      <alignment horizontal="center" wrapText="1"/>
      <protection hidden="1"/>
    </xf>
    <xf numFmtId="0" fontId="8" fillId="0" borderId="0" xfId="0" applyFont="1" applyProtection="1">
      <protection hidden="1"/>
    </xf>
    <xf numFmtId="0" fontId="20" fillId="0" borderId="0" xfId="0" applyFont="1" applyAlignment="1" applyProtection="1">
      <alignment wrapText="1"/>
      <protection hidden="1"/>
    </xf>
    <xf numFmtId="0" fontId="43" fillId="0" borderId="0" xfId="0" applyFont="1" applyProtection="1">
      <protection locked="0"/>
    </xf>
    <xf numFmtId="0" fontId="43" fillId="0" borderId="0" xfId="0" applyFont="1" applyProtection="1"/>
    <xf numFmtId="0" fontId="44" fillId="0" borderId="0" xfId="0" applyFont="1" applyBorder="1" applyProtection="1"/>
    <xf numFmtId="0" fontId="42" fillId="0" borderId="0" xfId="0" applyFont="1" applyFill="1" applyBorder="1" applyAlignment="1" applyProtection="1">
      <protection hidden="1"/>
    </xf>
    <xf numFmtId="0" fontId="47" fillId="0" borderId="0" xfId="0" applyFont="1" applyProtection="1"/>
    <xf numFmtId="0" fontId="43" fillId="0" borderId="0" xfId="82" applyFont="1" applyProtection="1">
      <protection locked="0"/>
    </xf>
    <xf numFmtId="0" fontId="43" fillId="0" borderId="0" xfId="82" applyFont="1" applyBorder="1" applyProtection="1">
      <protection locked="0"/>
    </xf>
    <xf numFmtId="0" fontId="43" fillId="0" borderId="0" xfId="0" applyFont="1" applyBorder="1" applyAlignment="1" applyProtection="1"/>
    <xf numFmtId="170" fontId="43" fillId="0" borderId="0" xfId="0" applyNumberFormat="1" applyFont="1" applyBorder="1" applyAlignment="1" applyProtection="1"/>
    <xf numFmtId="0" fontId="43" fillId="0" borderId="0" xfId="0" applyFont="1" applyAlignment="1" applyProtection="1">
      <protection locked="0"/>
    </xf>
    <xf numFmtId="49" fontId="43" fillId="0" borderId="0" xfId="0" applyNumberFormat="1" applyFont="1"/>
    <xf numFmtId="0" fontId="43" fillId="0" borderId="0" xfId="0" applyFont="1"/>
    <xf numFmtId="49" fontId="43" fillId="0" borderId="0" xfId="0" applyNumberFormat="1" applyFont="1" applyProtection="1"/>
    <xf numFmtId="49" fontId="43" fillId="0" borderId="0" xfId="0" applyNumberFormat="1" applyFont="1" applyProtection="1">
      <protection locked="0"/>
    </xf>
    <xf numFmtId="0" fontId="9" fillId="0" borderId="0" xfId="0" applyFont="1" applyAlignment="1" applyProtection="1">
      <alignment horizontal="left"/>
      <protection hidden="1"/>
    </xf>
    <xf numFmtId="0" fontId="29" fillId="0" borderId="0" xfId="0" applyFont="1" applyProtection="1">
      <protection hidden="1"/>
    </xf>
    <xf numFmtId="0" fontId="48" fillId="0" borderId="0" xfId="0" applyFont="1" applyFill="1" applyAlignment="1" applyProtection="1">
      <alignment horizontal="center"/>
    </xf>
    <xf numFmtId="0" fontId="49" fillId="0" borderId="0" xfId="0" applyFont="1" applyAlignment="1" applyProtection="1">
      <alignment horizontal="center"/>
    </xf>
    <xf numFmtId="0" fontId="49" fillId="0" borderId="0" xfId="0" applyFont="1" applyFill="1" applyAlignment="1" applyProtection="1">
      <alignment horizontal="center"/>
    </xf>
    <xf numFmtId="0" fontId="26" fillId="2" borderId="0" xfId="53" applyFont="1" applyFill="1" applyAlignment="1" applyProtection="1">
      <alignment horizontal="center"/>
      <protection hidden="1"/>
    </xf>
    <xf numFmtId="0" fontId="20" fillId="4" borderId="0" xfId="0" applyFont="1" applyFill="1" applyProtection="1">
      <protection hidden="1"/>
    </xf>
    <xf numFmtId="0" fontId="9" fillId="4" borderId="0" xfId="0" applyFont="1" applyFill="1" applyProtection="1">
      <protection hidden="1"/>
    </xf>
    <xf numFmtId="0" fontId="50" fillId="0" borderId="0" xfId="0" applyFont="1" applyProtection="1"/>
    <xf numFmtId="0" fontId="9" fillId="0" borderId="0" xfId="0" applyFont="1" applyFill="1" applyProtection="1">
      <protection hidden="1"/>
    </xf>
    <xf numFmtId="0" fontId="40" fillId="0" borderId="1" xfId="0" applyFont="1" applyBorder="1" applyAlignment="1">
      <alignment horizontal="left"/>
    </xf>
    <xf numFmtId="0" fontId="25" fillId="0" borderId="0" xfId="0" applyFont="1" applyFill="1" applyBorder="1" applyProtection="1">
      <protection hidden="1"/>
    </xf>
    <xf numFmtId="49" fontId="18" fillId="0" borderId="0" xfId="0" applyNumberFormat="1" applyFont="1" applyFill="1" applyAlignment="1" applyProtection="1">
      <alignment horizontal="center"/>
      <protection hidden="1"/>
    </xf>
    <xf numFmtId="0" fontId="25" fillId="0" borderId="0" xfId="0" applyFont="1" applyFill="1" applyProtection="1">
      <protection hidden="1"/>
    </xf>
    <xf numFmtId="0" fontId="18" fillId="0" borderId="0" xfId="0" applyFont="1" applyFill="1" applyProtection="1">
      <protection hidden="1"/>
    </xf>
    <xf numFmtId="0" fontId="34" fillId="0" borderId="0" xfId="0" applyFont="1" applyFill="1" applyProtection="1">
      <protection hidden="1"/>
    </xf>
    <xf numFmtId="0" fontId="9" fillId="0" borderId="0" xfId="0" applyFont="1" applyAlignment="1" applyProtection="1">
      <alignment wrapText="1"/>
      <protection hidden="1"/>
    </xf>
    <xf numFmtId="0" fontId="69" fillId="0" borderId="0" xfId="0" applyFont="1"/>
    <xf numFmtId="0" fontId="9" fillId="0" borderId="0" xfId="0" applyFont="1" applyBorder="1" applyProtection="1">
      <protection hidden="1"/>
    </xf>
    <xf numFmtId="0" fontId="18" fillId="0" borderId="0" xfId="0" applyFont="1" applyBorder="1" applyProtection="1">
      <protection hidden="1"/>
    </xf>
    <xf numFmtId="0" fontId="10" fillId="0" borderId="0" xfId="77" applyFont="1" applyFill="1" applyBorder="1"/>
    <xf numFmtId="0" fontId="18" fillId="0" borderId="0" xfId="0" applyFont="1" applyFill="1" applyBorder="1" applyProtection="1">
      <protection hidden="1"/>
    </xf>
    <xf numFmtId="0" fontId="0" fillId="0" borderId="0" xfId="0" applyBorder="1" applyAlignment="1">
      <alignment horizontal="left"/>
    </xf>
    <xf numFmtId="0" fontId="9" fillId="0" borderId="0" xfId="0" applyNumberFormat="1" applyFont="1" applyProtection="1">
      <protection hidden="1"/>
    </xf>
    <xf numFmtId="0" fontId="9" fillId="0" borderId="0" xfId="0" quotePrefix="1" applyNumberFormat="1" applyFont="1" applyAlignment="1" applyProtection="1">
      <alignment horizontal="center"/>
      <protection hidden="1"/>
    </xf>
    <xf numFmtId="0" fontId="0" fillId="0" borderId="0" xfId="0"/>
    <xf numFmtId="0" fontId="3" fillId="0" borderId="0" xfId="81" applyFont="1" applyAlignment="1">
      <alignment horizontal="center" vertical="center"/>
    </xf>
    <xf numFmtId="0" fontId="1" fillId="0" borderId="0" xfId="96"/>
    <xf numFmtId="0" fontId="21" fillId="0" borderId="0" xfId="98" applyFont="1"/>
    <xf numFmtId="0" fontId="21" fillId="0" borderId="0" xfId="98" applyFont="1" applyBorder="1"/>
    <xf numFmtId="0" fontId="7" fillId="0" borderId="0" xfId="98" applyFont="1" applyBorder="1"/>
    <xf numFmtId="0" fontId="7" fillId="0" borderId="0" xfId="98" applyFont="1"/>
    <xf numFmtId="0" fontId="2" fillId="0" borderId="0" xfId="98" applyFont="1"/>
    <xf numFmtId="0" fontId="2" fillId="0" borderId="2" xfId="98" applyFont="1" applyBorder="1"/>
    <xf numFmtId="0" fontId="2" fillId="0" borderId="2" xfId="98" applyNumberFormat="1" applyFont="1" applyBorder="1" applyAlignment="1">
      <alignment horizontal="right"/>
    </xf>
    <xf numFmtId="0" fontId="2" fillId="0" borderId="0" xfId="98" applyFont="1" applyBorder="1"/>
    <xf numFmtId="0" fontId="2" fillId="0" borderId="0" xfId="98" applyNumberFormat="1" applyFont="1" applyBorder="1" applyAlignment="1">
      <alignment horizontal="right"/>
    </xf>
    <xf numFmtId="0" fontId="22" fillId="0" borderId="0" xfId="98" applyFont="1" applyAlignment="1">
      <alignment horizontal="center"/>
    </xf>
    <xf numFmtId="0" fontId="2" fillId="0" borderId="0" xfId="78" applyFont="1" applyProtection="1">
      <protection hidden="1"/>
    </xf>
    <xf numFmtId="0" fontId="2" fillId="0" borderId="0" xfId="79" applyFont="1" applyProtection="1">
      <protection hidden="1"/>
    </xf>
    <xf numFmtId="0" fontId="7" fillId="0" borderId="0" xfId="98" applyFont="1" applyProtection="1">
      <protection hidden="1"/>
    </xf>
    <xf numFmtId="0" fontId="7" fillId="0" borderId="0" xfId="98" applyFont="1" applyAlignment="1" applyProtection="1">
      <alignment vertical="center"/>
      <protection hidden="1"/>
    </xf>
    <xf numFmtId="0" fontId="7" fillId="0" borderId="0" xfId="98" applyFont="1" applyAlignment="1">
      <alignment vertical="center"/>
    </xf>
    <xf numFmtId="0" fontId="7" fillId="0" borderId="0" xfId="98" applyFont="1" applyBorder="1" applyAlignment="1">
      <alignment vertical="center"/>
    </xf>
    <xf numFmtId="0" fontId="22" fillId="0" borderId="0" xfId="98" applyFont="1" applyBorder="1"/>
    <xf numFmtId="0" fontId="22" fillId="0" borderId="0" xfId="98" applyFont="1"/>
    <xf numFmtId="0" fontId="7" fillId="0" borderId="1" xfId="98" applyFont="1" applyBorder="1" applyProtection="1">
      <protection locked="0"/>
    </xf>
    <xf numFmtId="0" fontId="7" fillId="0" borderId="4" xfId="98" applyFont="1" applyBorder="1" applyProtection="1">
      <protection locked="0"/>
    </xf>
    <xf numFmtId="0" fontId="23" fillId="0" borderId="0" xfId="98" applyFont="1"/>
    <xf numFmtId="0" fontId="23" fillId="0" borderId="0" xfId="98" applyFont="1" applyAlignment="1">
      <alignment horizontal="center"/>
    </xf>
    <xf numFmtId="0" fontId="23" fillId="0" borderId="0" xfId="98" applyFont="1" applyAlignment="1"/>
    <xf numFmtId="0" fontId="5" fillId="0" borderId="0" xfId="100" applyFont="1"/>
    <xf numFmtId="0" fontId="5" fillId="0" borderId="0" xfId="100" applyFont="1" applyBorder="1"/>
    <xf numFmtId="0" fontId="3" fillId="0" borderId="0" xfId="100" applyFont="1" applyBorder="1" applyAlignment="1">
      <alignment horizontal="centerContinuous"/>
    </xf>
    <xf numFmtId="0" fontId="4" fillId="0" borderId="0" xfId="100" applyNumberFormat="1" applyFont="1" applyBorder="1" applyAlignment="1">
      <alignment horizontal="centerContinuous"/>
    </xf>
    <xf numFmtId="0" fontId="2" fillId="0" borderId="0" xfId="100" applyFont="1" applyBorder="1" applyAlignment="1">
      <alignment horizontal="centerContinuous"/>
    </xf>
    <xf numFmtId="0" fontId="2" fillId="0" borderId="0" xfId="100" applyFont="1"/>
    <xf numFmtId="0" fontId="2" fillId="0" borderId="0" xfId="100" applyNumberFormat="1" applyFont="1" applyAlignment="1">
      <alignment horizontal="left"/>
    </xf>
    <xf numFmtId="0" fontId="4" fillId="0" borderId="0" xfId="101" applyNumberFormat="1" applyFont="1" applyBorder="1" applyAlignment="1">
      <alignment horizontal="center"/>
    </xf>
    <xf numFmtId="0" fontId="2" fillId="0" borderId="0" xfId="100" applyNumberFormat="1" applyFont="1" applyAlignment="1">
      <alignment horizontal="right"/>
    </xf>
    <xf numFmtId="0" fontId="2" fillId="0" borderId="0" xfId="100" applyFont="1" applyAlignment="1"/>
    <xf numFmtId="0" fontId="2" fillId="0" borderId="2" xfId="100" applyFont="1" applyBorder="1"/>
    <xf numFmtId="0" fontId="2" fillId="0" borderId="0" xfId="100" applyFont="1" applyBorder="1"/>
    <xf numFmtId="0" fontId="4" fillId="0" borderId="0" xfId="100" applyFont="1" applyAlignment="1">
      <alignment horizontal="center"/>
    </xf>
    <xf numFmtId="0" fontId="4" fillId="0" borderId="0" xfId="100" applyFont="1" applyAlignment="1">
      <alignment horizontal="centerContinuous"/>
    </xf>
    <xf numFmtId="0" fontId="4" fillId="0" borderId="2" xfId="100" applyFont="1" applyBorder="1" applyAlignment="1">
      <alignment horizontal="center"/>
    </xf>
    <xf numFmtId="0" fontId="2" fillId="0" borderId="1" xfId="100" applyFont="1" applyBorder="1" applyProtection="1">
      <protection locked="0"/>
    </xf>
    <xf numFmtId="0" fontId="2" fillId="0" borderId="0" xfId="100" applyFont="1" applyBorder="1" applyAlignment="1">
      <alignment horizontal="center"/>
    </xf>
    <xf numFmtId="168" fontId="2" fillId="0" borderId="1" xfId="100" applyNumberFormat="1" applyFont="1" applyBorder="1" applyProtection="1">
      <protection locked="0"/>
    </xf>
    <xf numFmtId="0" fontId="7" fillId="0" borderId="0" xfId="100" applyFont="1"/>
    <xf numFmtId="0" fontId="7" fillId="0" borderId="0" xfId="100" applyFont="1" applyBorder="1"/>
    <xf numFmtId="0" fontId="7" fillId="0" borderId="0" xfId="100" applyFont="1" applyBorder="1" applyAlignment="1">
      <alignment horizontal="center"/>
    </xf>
    <xf numFmtId="0" fontId="21" fillId="0" borderId="0" xfId="100" applyFont="1" applyProtection="1">
      <protection hidden="1"/>
    </xf>
    <xf numFmtId="0" fontId="21" fillId="0" borderId="0" xfId="100" applyFont="1"/>
    <xf numFmtId="0" fontId="7" fillId="0" borderId="0" xfId="100"/>
    <xf numFmtId="0" fontId="23" fillId="0" borderId="0" xfId="100" applyFont="1"/>
    <xf numFmtId="0" fontId="23" fillId="0" borderId="0" xfId="100" applyFont="1" applyAlignment="1"/>
    <xf numFmtId="0" fontId="2" fillId="0" borderId="0" xfId="101" applyFont="1" applyBorder="1" applyAlignment="1" applyProtection="1">
      <alignment shrinkToFit="1"/>
      <protection locked="0"/>
    </xf>
    <xf numFmtId="0" fontId="3" fillId="0" borderId="0" xfId="81" applyFont="1" applyAlignment="1">
      <alignment horizontal="center" vertical="center"/>
    </xf>
    <xf numFmtId="0" fontId="4" fillId="0" borderId="2" xfId="98" applyFont="1" applyBorder="1" applyAlignment="1">
      <alignment horizontal="center"/>
    </xf>
    <xf numFmtId="0" fontId="27" fillId="0" borderId="5" xfId="53" applyFont="1" applyBorder="1" applyAlignment="1" applyProtection="1">
      <alignment horizontal="center"/>
    </xf>
    <xf numFmtId="0" fontId="2" fillId="0" borderId="0" xfId="99" applyNumberFormat="1" applyFont="1" applyBorder="1" applyAlignment="1" applyProtection="1">
      <alignment shrinkToFit="1"/>
      <protection locked="0"/>
    </xf>
    <xf numFmtId="0" fontId="27" fillId="0" borderId="0" xfId="53" applyFont="1" applyBorder="1" applyAlignment="1" applyProtection="1">
      <alignment horizontal="center"/>
    </xf>
    <xf numFmtId="0" fontId="43" fillId="0" borderId="0" xfId="82" applyFont="1" applyBorder="1" applyAlignment="1" applyProtection="1">
      <alignment horizontal="center"/>
      <protection locked="0"/>
    </xf>
    <xf numFmtId="0" fontId="45" fillId="0" borderId="0" xfId="82" applyFont="1" applyBorder="1" applyAlignment="1" applyProtection="1">
      <alignment horizontal="center"/>
    </xf>
    <xf numFmtId="0" fontId="27" fillId="0" borderId="0" xfId="53" applyFont="1" applyBorder="1" applyAlignment="1" applyProtection="1"/>
    <xf numFmtId="0" fontId="46" fillId="0" borderId="0" xfId="53" applyFont="1" applyBorder="1" applyAlignment="1" applyProtection="1">
      <alignment horizontal="center"/>
    </xf>
    <xf numFmtId="0" fontId="43" fillId="0" borderId="0" xfId="82" applyFont="1" applyFill="1" applyBorder="1" applyAlignment="1" applyProtection="1">
      <alignment horizontal="center"/>
    </xf>
    <xf numFmtId="0" fontId="2" fillId="0" borderId="0" xfId="98" applyNumberFormat="1" applyFont="1" applyAlignment="1">
      <alignment horizontal="left"/>
    </xf>
    <xf numFmtId="0" fontId="2" fillId="0" borderId="1" xfId="101" applyNumberFormat="1" applyFont="1" applyBorder="1" applyAlignment="1">
      <alignment horizontal="left" shrinkToFit="1"/>
    </xf>
    <xf numFmtId="0" fontId="4" fillId="0" borderId="24" xfId="0" applyFont="1" applyBorder="1"/>
    <xf numFmtId="0" fontId="2" fillId="0" borderId="27" xfId="0" applyFont="1" applyBorder="1"/>
    <xf numFmtId="0" fontId="4" fillId="0" borderId="27" xfId="0" applyFont="1" applyBorder="1"/>
    <xf numFmtId="0" fontId="72" fillId="0" borderId="0" xfId="96" applyFont="1"/>
    <xf numFmtId="0" fontId="73" fillId="0" borderId="0" xfId="96" applyFont="1"/>
    <xf numFmtId="14" fontId="73" fillId="0" borderId="0" xfId="96" applyNumberFormat="1" applyFont="1"/>
    <xf numFmtId="0" fontId="73" fillId="0" borderId="0" xfId="96" applyFont="1" applyAlignment="1">
      <alignment horizontal="left" wrapText="1"/>
    </xf>
    <xf numFmtId="0" fontId="73" fillId="0" borderId="0" xfId="96" applyFont="1" applyAlignment="1">
      <alignment horizontal="left" vertical="top" indent="1"/>
    </xf>
    <xf numFmtId="0" fontId="73" fillId="0" borderId="0" xfId="96" applyFont="1" applyAlignment="1">
      <alignment vertical="center" wrapText="1"/>
    </xf>
    <xf numFmtId="0" fontId="73" fillId="0" borderId="0" xfId="96" applyFont="1" applyAlignment="1">
      <alignment horizontal="left" vertical="center" wrapText="1"/>
    </xf>
    <xf numFmtId="0" fontId="73" fillId="0" borderId="0" xfId="96" applyFont="1" applyAlignment="1">
      <alignment vertical="center"/>
    </xf>
    <xf numFmtId="0" fontId="72" fillId="0" borderId="0" xfId="96" applyFont="1" applyAlignment="1">
      <alignment vertical="center"/>
    </xf>
    <xf numFmtId="0" fontId="75" fillId="0" borderId="0" xfId="97" applyFont="1" applyAlignment="1">
      <alignment horizontal="left" vertical="center" indent="1"/>
    </xf>
    <xf numFmtId="0" fontId="73" fillId="0" borderId="0" xfId="96" applyFont="1" applyAlignment="1">
      <alignment horizontal="left" vertical="center" indent="5"/>
    </xf>
    <xf numFmtId="0" fontId="73" fillId="0" borderId="0" xfId="96" quotePrefix="1" applyNumberFormat="1" applyFont="1" applyAlignment="1">
      <alignment horizontal="right"/>
    </xf>
    <xf numFmtId="0" fontId="2" fillId="0" borderId="0" xfId="101" applyFont="1" applyBorder="1" applyAlignment="1">
      <alignment shrinkToFit="1"/>
    </xf>
    <xf numFmtId="0" fontId="7" fillId="0" borderId="1" xfId="98" applyFont="1" applyBorder="1"/>
    <xf numFmtId="0" fontId="2" fillId="0" borderId="0" xfId="98" applyNumberFormat="1" applyFont="1" applyBorder="1" applyAlignment="1">
      <alignment horizontal="left" shrinkToFit="1"/>
    </xf>
    <xf numFmtId="0" fontId="2" fillId="0" borderId="0" xfId="98" applyNumberFormat="1" applyFont="1" applyBorder="1" applyAlignment="1" applyProtection="1">
      <alignment horizontal="center" shrinkToFit="1"/>
      <protection locked="0"/>
    </xf>
    <xf numFmtId="0" fontId="22" fillId="0" borderId="0" xfId="98" applyFont="1" applyBorder="1" applyAlignment="1">
      <alignment horizontal="center" vertical="center"/>
    </xf>
    <xf numFmtId="168" fontId="7" fillId="0" borderId="0" xfId="98" applyNumberFormat="1" applyFont="1" applyBorder="1" applyAlignment="1">
      <alignment vertical="center"/>
    </xf>
    <xf numFmtId="0" fontId="2" fillId="0" borderId="0" xfId="100" applyNumberFormat="1" applyFont="1" applyBorder="1" applyAlignment="1">
      <alignment horizontal="left"/>
    </xf>
    <xf numFmtId="0" fontId="7" fillId="0" borderId="4" xfId="98" applyFont="1" applyBorder="1"/>
    <xf numFmtId="0" fontId="4" fillId="0" borderId="0" xfId="98" applyFont="1" applyBorder="1" applyAlignment="1">
      <alignment horizontal="center"/>
    </xf>
    <xf numFmtId="0" fontId="2" fillId="0" borderId="0" xfId="98" applyNumberFormat="1" applyFont="1" applyBorder="1" applyAlignment="1" applyProtection="1">
      <alignment shrinkToFit="1"/>
      <protection locked="0"/>
    </xf>
    <xf numFmtId="0" fontId="24" fillId="0" borderId="0" xfId="80" applyNumberFormat="1" applyFont="1" applyAlignment="1">
      <alignment horizontal="right"/>
    </xf>
    <xf numFmtId="0" fontId="3" fillId="0" borderId="0" xfId="98" applyFont="1" applyBorder="1" applyAlignment="1">
      <alignment horizontal="centerContinuous"/>
    </xf>
    <xf numFmtId="0" fontId="5" fillId="0" borderId="0" xfId="98" applyFont="1" applyBorder="1" applyAlignment="1">
      <alignment horizontal="centerContinuous"/>
    </xf>
    <xf numFmtId="0" fontId="4" fillId="0" borderId="0" xfId="98" applyFont="1" applyAlignment="1">
      <alignment horizontal="center"/>
    </xf>
    <xf numFmtId="49" fontId="2" fillId="0" borderId="1" xfId="98" quotePrefix="1" applyNumberFormat="1" applyFont="1" applyBorder="1" applyAlignment="1" applyProtection="1">
      <alignment horizontal="center"/>
      <protection locked="0"/>
    </xf>
    <xf numFmtId="0" fontId="2" fillId="0" borderId="0" xfId="98" applyFont="1" applyBorder="1" applyAlignment="1">
      <alignment horizontal="center"/>
    </xf>
    <xf numFmtId="0" fontId="2" fillId="0" borderId="1" xfId="98" applyFont="1" applyBorder="1" applyAlignment="1" applyProtection="1">
      <alignment horizontal="center"/>
      <protection locked="0"/>
    </xf>
    <xf numFmtId="168" fontId="2" fillId="0" borderId="1" xfId="98" applyNumberFormat="1" applyFont="1" applyBorder="1" applyProtection="1">
      <protection locked="0"/>
    </xf>
    <xf numFmtId="49" fontId="2" fillId="0" borderId="1" xfId="98" applyNumberFormat="1" applyFont="1" applyBorder="1" applyAlignment="1" applyProtection="1">
      <alignment horizontal="center"/>
      <protection locked="0"/>
    </xf>
    <xf numFmtId="0" fontId="2" fillId="0" borderId="0" xfId="98" applyFont="1" applyBorder="1" applyAlignment="1" applyProtection="1">
      <alignment horizontal="center"/>
      <protection locked="0"/>
    </xf>
    <xf numFmtId="0" fontId="5" fillId="0" borderId="0" xfId="98" applyFont="1" applyBorder="1"/>
    <xf numFmtId="0" fontId="4" fillId="0" borderId="0" xfId="98" applyFont="1"/>
    <xf numFmtId="168" fontId="2" fillId="0" borderId="0" xfId="98" applyNumberFormat="1" applyFont="1" applyBorder="1" applyProtection="1">
      <protection locked="0"/>
    </xf>
    <xf numFmtId="168" fontId="2" fillId="0" borderId="0" xfId="98" applyNumberFormat="1" applyFont="1" applyBorder="1"/>
    <xf numFmtId="0" fontId="2" fillId="0" borderId="0" xfId="98" applyFont="1" applyProtection="1">
      <protection hidden="1"/>
    </xf>
    <xf numFmtId="0" fontId="2" fillId="0" borderId="0" xfId="98" applyFont="1" applyAlignment="1" applyProtection="1">
      <alignment vertical="center"/>
      <protection hidden="1"/>
    </xf>
    <xf numFmtId="0" fontId="77" fillId="0" borderId="0" xfId="0" applyFont="1" applyProtection="1"/>
    <xf numFmtId="0" fontId="76" fillId="0" borderId="0" xfId="0" applyFont="1" applyProtection="1"/>
    <xf numFmtId="0" fontId="78" fillId="0" borderId="0" xfId="0" applyFont="1" applyProtection="1"/>
    <xf numFmtId="0" fontId="79" fillId="0" borderId="0" xfId="0" applyFont="1" applyProtection="1"/>
    <xf numFmtId="0" fontId="76" fillId="0" borderId="0" xfId="0" applyFont="1" applyProtection="1">
      <protection locked="0"/>
    </xf>
    <xf numFmtId="0" fontId="80" fillId="0" borderId="0" xfId="0" applyFont="1" applyProtection="1"/>
    <xf numFmtId="0" fontId="35" fillId="0" borderId="0" xfId="0" applyFont="1" applyProtection="1"/>
    <xf numFmtId="0" fontId="82" fillId="0" borderId="0" xfId="0" applyFont="1" applyProtection="1"/>
    <xf numFmtId="0" fontId="76" fillId="0" borderId="0" xfId="0" applyFont="1" applyBorder="1" applyAlignment="1" applyProtection="1">
      <alignment horizontal="center"/>
    </xf>
    <xf numFmtId="0" fontId="81" fillId="0" borderId="0" xfId="0" applyFont="1" applyBorder="1" applyAlignment="1" applyProtection="1">
      <alignment horizontal="center"/>
    </xf>
    <xf numFmtId="0" fontId="82" fillId="0" borderId="0" xfId="0" applyNumberFormat="1" applyFont="1" applyAlignment="1" applyProtection="1"/>
    <xf numFmtId="0" fontId="76" fillId="0" borderId="0" xfId="0" applyFont="1" applyAlignment="1" applyProtection="1"/>
    <xf numFmtId="0" fontId="81" fillId="0" borderId="0" xfId="0" applyFont="1" applyBorder="1" applyAlignment="1" applyProtection="1">
      <alignment horizontal="center"/>
      <protection hidden="1"/>
    </xf>
    <xf numFmtId="0" fontId="82" fillId="0" borderId="0" xfId="0" applyFont="1" applyProtection="1">
      <protection hidden="1"/>
    </xf>
    <xf numFmtId="0" fontId="76" fillId="0" borderId="0" xfId="0" applyFont="1" applyProtection="1">
      <protection hidden="1"/>
    </xf>
    <xf numFmtId="0" fontId="35" fillId="0" borderId="6" xfId="0" applyFont="1" applyBorder="1" applyAlignment="1" applyProtection="1"/>
    <xf numFmtId="0" fontId="76" fillId="0" borderId="4" xfId="0" applyFont="1" applyBorder="1" applyAlignment="1" applyProtection="1"/>
    <xf numFmtId="167" fontId="81" fillId="0" borderId="0" xfId="0" applyNumberFormat="1" applyFont="1" applyBorder="1" applyAlignment="1" applyProtection="1">
      <alignment horizontal="center"/>
      <protection hidden="1"/>
    </xf>
    <xf numFmtId="0" fontId="83" fillId="0" borderId="0" xfId="0" applyFont="1" applyProtection="1">
      <protection hidden="1"/>
    </xf>
    <xf numFmtId="167" fontId="76" fillId="0" borderId="0" xfId="0" applyNumberFormat="1" applyFont="1" applyProtection="1"/>
    <xf numFmtId="0" fontId="85" fillId="0" borderId="5" xfId="0" applyFont="1" applyBorder="1" applyAlignment="1" applyProtection="1">
      <alignment horizontal="center"/>
    </xf>
    <xf numFmtId="0" fontId="85" fillId="0" borderId="6" xfId="0" applyFont="1" applyBorder="1" applyAlignment="1" applyProtection="1">
      <alignment horizontal="center" wrapText="1"/>
    </xf>
    <xf numFmtId="0" fontId="24" fillId="0" borderId="6" xfId="0" applyFont="1" applyBorder="1" applyAlignment="1" applyProtection="1">
      <alignment horizontal="center" wrapText="1"/>
    </xf>
    <xf numFmtId="0" fontId="24" fillId="0" borderId="5" xfId="0" applyFont="1" applyBorder="1" applyAlignment="1" applyProtection="1">
      <alignment horizontal="center"/>
    </xf>
    <xf numFmtId="0" fontId="76" fillId="0" borderId="5" xfId="82" applyFont="1" applyBorder="1" applyAlignment="1" applyProtection="1">
      <alignment horizontal="center"/>
      <protection locked="0"/>
    </xf>
    <xf numFmtId="0" fontId="76" fillId="3" borderId="6" xfId="82" applyFont="1" applyFill="1" applyBorder="1" applyAlignment="1" applyProtection="1">
      <alignment horizontal="center"/>
    </xf>
    <xf numFmtId="0" fontId="82" fillId="0" borderId="6" xfId="82" applyFont="1" applyBorder="1" applyAlignment="1" applyProtection="1">
      <alignment horizontal="center"/>
    </xf>
    <xf numFmtId="0" fontId="81" fillId="0" borderId="5" xfId="53" applyFont="1" applyBorder="1" applyAlignment="1" applyProtection="1">
      <alignment horizontal="center"/>
    </xf>
    <xf numFmtId="0" fontId="17" fillId="0" borderId="0" xfId="53" applyAlignment="1" applyProtection="1"/>
    <xf numFmtId="0" fontId="17" fillId="0" borderId="0" xfId="53" applyAlignment="1" applyProtection="1">
      <protection hidden="1"/>
    </xf>
    <xf numFmtId="0" fontId="35" fillId="0" borderId="0" xfId="0" applyFont="1" applyBorder="1"/>
    <xf numFmtId="0" fontId="2" fillId="0" borderId="0" xfId="0" applyFont="1" applyFill="1" applyBorder="1"/>
    <xf numFmtId="0" fontId="2" fillId="0" borderId="0" xfId="0" applyFont="1" applyBorder="1"/>
    <xf numFmtId="49" fontId="9" fillId="0" borderId="0" xfId="0" applyNumberFormat="1" applyFont="1" applyAlignment="1" applyProtection="1">
      <alignment horizontal="center"/>
      <protection hidden="1"/>
    </xf>
    <xf numFmtId="49" fontId="9" fillId="0" borderId="0" xfId="0" applyNumberFormat="1" applyFont="1" applyFill="1" applyAlignment="1" applyProtection="1">
      <alignment horizontal="center"/>
      <protection hidden="1"/>
    </xf>
    <xf numFmtId="0" fontId="2" fillId="0" borderId="0" xfId="0" applyFont="1" applyAlignment="1">
      <alignment horizontal="center"/>
    </xf>
    <xf numFmtId="0" fontId="3" fillId="3" borderId="0" xfId="0" applyFont="1" applyFill="1" applyAlignment="1" applyProtection="1">
      <alignment horizontal="center"/>
    </xf>
    <xf numFmtId="0" fontId="2" fillId="0" borderId="0" xfId="0" applyFont="1"/>
    <xf numFmtId="49" fontId="86" fillId="0" borderId="0" xfId="0" applyNumberFormat="1" applyFont="1" applyProtection="1"/>
    <xf numFmtId="49" fontId="35" fillId="0" borderId="0" xfId="0" applyNumberFormat="1" applyFont="1"/>
    <xf numFmtId="0" fontId="35" fillId="0" borderId="0" xfId="0" applyFont="1" applyBorder="1" applyAlignment="1">
      <alignment horizontal="center"/>
    </xf>
    <xf numFmtId="49" fontId="35" fillId="0" borderId="0" xfId="0" applyNumberFormat="1" applyFont="1" applyBorder="1" applyProtection="1"/>
    <xf numFmtId="0" fontId="86" fillId="0" borderId="0" xfId="0" applyFont="1" applyBorder="1" applyProtection="1"/>
    <xf numFmtId="0" fontId="35" fillId="0" borderId="0" xfId="0" applyFont="1" applyBorder="1" applyProtection="1"/>
    <xf numFmtId="0" fontId="87" fillId="0" borderId="0" xfId="0" applyFont="1" applyBorder="1" applyProtection="1"/>
    <xf numFmtId="0" fontId="35" fillId="0" borderId="0" xfId="82" applyFont="1" applyBorder="1" applyProtection="1"/>
    <xf numFmtId="0" fontId="35" fillId="0" borderId="0" xfId="82" applyFont="1" applyFill="1" applyBorder="1" applyProtection="1"/>
    <xf numFmtId="0" fontId="3" fillId="3" borderId="5" xfId="0" applyFont="1" applyFill="1" applyBorder="1" applyAlignment="1" applyProtection="1">
      <alignment horizontal="left"/>
    </xf>
    <xf numFmtId="0" fontId="2" fillId="0" borderId="28" xfId="0" applyFont="1" applyBorder="1"/>
    <xf numFmtId="0" fontId="2" fillId="0" borderId="1" xfId="0" applyFont="1" applyBorder="1"/>
    <xf numFmtId="0" fontId="2" fillId="0" borderId="25" xfId="0" applyFont="1" applyBorder="1"/>
    <xf numFmtId="0" fontId="35" fillId="0" borderId="26" xfId="0" applyFont="1" applyBorder="1" applyAlignment="1">
      <alignment horizontal="center"/>
    </xf>
    <xf numFmtId="0" fontId="2" fillId="0" borderId="26" xfId="0" applyFont="1" applyBorder="1"/>
    <xf numFmtId="0" fontId="2" fillId="0" borderId="29" xfId="0" applyFont="1" applyBorder="1"/>
    <xf numFmtId="0" fontId="2" fillId="0" borderId="0" xfId="100" applyFont="1" applyFill="1" applyBorder="1"/>
    <xf numFmtId="0" fontId="2" fillId="0" borderId="0" xfId="100" applyFont="1" applyFill="1" applyBorder="1" applyAlignment="1">
      <alignment horizontal="center"/>
    </xf>
    <xf numFmtId="0" fontId="4" fillId="0" borderId="9" xfId="100" applyFont="1" applyBorder="1" applyAlignment="1">
      <alignment horizontal="center"/>
    </xf>
    <xf numFmtId="0" fontId="2" fillId="0" borderId="10" xfId="100" applyFont="1" applyBorder="1"/>
    <xf numFmtId="0" fontId="4" fillId="0" borderId="10" xfId="100" applyFont="1" applyBorder="1" applyAlignment="1">
      <alignment horizontal="center"/>
    </xf>
    <xf numFmtId="0" fontId="4" fillId="0" borderId="11" xfId="100" applyFont="1" applyBorder="1" applyAlignment="1">
      <alignment horizontal="center"/>
    </xf>
    <xf numFmtId="0" fontId="4" fillId="0" borderId="12" xfId="100" applyFont="1" applyBorder="1" applyAlignment="1">
      <alignment horizontal="center"/>
    </xf>
    <xf numFmtId="0" fontId="2" fillId="0" borderId="33" xfId="100" applyFont="1" applyBorder="1" applyProtection="1">
      <protection locked="0"/>
    </xf>
    <xf numFmtId="0" fontId="2" fillId="0" borderId="34" xfId="100" applyFont="1" applyBorder="1" applyAlignment="1" applyProtection="1">
      <alignment horizontal="center"/>
      <protection locked="0"/>
    </xf>
    <xf numFmtId="0" fontId="7" fillId="0" borderId="11" xfId="100" applyFont="1" applyBorder="1"/>
    <xf numFmtId="0" fontId="7" fillId="0" borderId="2" xfId="100" applyFont="1" applyBorder="1"/>
    <xf numFmtId="0" fontId="7" fillId="0" borderId="12" xfId="100" applyFont="1" applyBorder="1"/>
    <xf numFmtId="0" fontId="2" fillId="0" borderId="33" xfId="100" applyFont="1" applyBorder="1" applyAlignment="1" applyProtection="1">
      <alignment horizontal="center"/>
      <protection locked="0"/>
    </xf>
    <xf numFmtId="0" fontId="21" fillId="0" borderId="11" xfId="100" applyFont="1" applyBorder="1"/>
    <xf numFmtId="0" fontId="21" fillId="0" borderId="2" xfId="100" applyFont="1" applyBorder="1"/>
    <xf numFmtId="0" fontId="2" fillId="37" borderId="33" xfId="100" quotePrefix="1" applyFont="1" applyFill="1" applyBorder="1" applyAlignment="1" applyProtection="1">
      <alignment horizontal="center"/>
    </xf>
    <xf numFmtId="0" fontId="2" fillId="37" borderId="34" xfId="100" applyFont="1" applyFill="1" applyBorder="1" applyAlignment="1" applyProtection="1">
      <alignment horizontal="center"/>
    </xf>
    <xf numFmtId="0" fontId="2" fillId="37" borderId="33" xfId="100" applyFont="1" applyFill="1" applyBorder="1" applyProtection="1"/>
    <xf numFmtId="168" fontId="2" fillId="37" borderId="1" xfId="100" applyNumberFormat="1" applyFont="1" applyFill="1" applyBorder="1" applyProtection="1"/>
    <xf numFmtId="0" fontId="2" fillId="37" borderId="1" xfId="100" applyFont="1" applyFill="1" applyBorder="1" applyProtection="1"/>
    <xf numFmtId="0" fontId="2" fillId="0" borderId="9" xfId="100" applyFont="1" applyBorder="1"/>
    <xf numFmtId="0" fontId="21" fillId="0" borderId="0" xfId="100" applyFont="1" applyBorder="1"/>
    <xf numFmtId="0" fontId="3" fillId="0" borderId="0" xfId="0" applyFont="1" applyAlignment="1" applyProtection="1">
      <alignment horizontal="center"/>
    </xf>
    <xf numFmtId="0" fontId="73" fillId="0" borderId="0" xfId="96" applyFont="1" applyAlignment="1">
      <alignment horizontal="left" vertical="center" wrapText="1"/>
    </xf>
    <xf numFmtId="0" fontId="73" fillId="0" borderId="0" xfId="96" applyFont="1" applyAlignment="1">
      <alignment horizontal="left" vertical="top" wrapText="1"/>
    </xf>
    <xf numFmtId="0" fontId="73" fillId="0" borderId="0" xfId="96" applyFont="1" applyAlignment="1">
      <alignment horizontal="left" wrapText="1"/>
    </xf>
    <xf numFmtId="0" fontId="72" fillId="0" borderId="0" xfId="96" applyFont="1" applyAlignment="1">
      <alignment horizontal="center"/>
    </xf>
    <xf numFmtId="0" fontId="72" fillId="0" borderId="14" xfId="96" applyFont="1" applyBorder="1" applyAlignment="1">
      <alignment horizontal="left" vertical="center" wrapText="1"/>
    </xf>
    <xf numFmtId="0" fontId="74" fillId="0" borderId="7" xfId="96" applyFont="1" applyBorder="1" applyAlignment="1">
      <alignment horizontal="left" vertical="center" wrapText="1"/>
    </xf>
    <xf numFmtId="0" fontId="74" fillId="0" borderId="8" xfId="96" applyFont="1" applyBorder="1" applyAlignment="1">
      <alignment horizontal="left" vertical="center" wrapText="1"/>
    </xf>
    <xf numFmtId="0" fontId="74" fillId="0" borderId="9" xfId="96" applyFont="1" applyBorder="1" applyAlignment="1">
      <alignment horizontal="left" vertical="center" wrapText="1"/>
    </xf>
    <xf numFmtId="0" fontId="74" fillId="0" borderId="0" xfId="96" applyFont="1" applyBorder="1" applyAlignment="1">
      <alignment horizontal="left" vertical="center" wrapText="1"/>
    </xf>
    <xf numFmtId="0" fontId="74" fillId="0" borderId="10" xfId="96" applyFont="1" applyBorder="1" applyAlignment="1">
      <alignment horizontal="left" vertical="center" wrapText="1"/>
    </xf>
    <xf numFmtId="0" fontId="74" fillId="0" borderId="11" xfId="96" applyFont="1" applyBorder="1" applyAlignment="1">
      <alignment horizontal="left" vertical="center" wrapText="1"/>
    </xf>
    <xf numFmtId="0" fontId="74" fillId="0" borderId="2" xfId="96" applyFont="1" applyBorder="1" applyAlignment="1">
      <alignment horizontal="left" vertical="center" wrapText="1"/>
    </xf>
    <xf numFmtId="0" fontId="74" fillId="0" borderId="12" xfId="96" applyFont="1" applyBorder="1" applyAlignment="1">
      <alignment horizontal="left" vertical="center" wrapText="1"/>
    </xf>
    <xf numFmtId="0" fontId="3" fillId="0" borderId="0" xfId="0" applyFont="1" applyFill="1" applyAlignment="1" applyProtection="1">
      <alignment horizontal="center"/>
    </xf>
    <xf numFmtId="0" fontId="35" fillId="0" borderId="6" xfId="0" applyFont="1" applyBorder="1" applyAlignment="1" applyProtection="1"/>
    <xf numFmtId="0" fontId="76" fillId="0" borderId="4" xfId="0" applyFont="1" applyBorder="1" applyAlignment="1" applyProtection="1"/>
    <xf numFmtId="0" fontId="81" fillId="0" borderId="1" xfId="0" applyFont="1" applyBorder="1" applyAlignment="1" applyProtection="1">
      <alignment horizontal="center"/>
      <protection locked="0"/>
    </xf>
    <xf numFmtId="0" fontId="81" fillId="0" borderId="4" xfId="0" applyFont="1" applyBorder="1" applyAlignment="1" applyProtection="1">
      <alignment horizontal="center"/>
    </xf>
    <xf numFmtId="0" fontId="81" fillId="0" borderId="13" xfId="0" applyFont="1" applyBorder="1" applyAlignment="1" applyProtection="1">
      <alignment horizontal="center"/>
    </xf>
    <xf numFmtId="0" fontId="84" fillId="5" borderId="6" xfId="0" applyFont="1" applyFill="1" applyBorder="1" applyAlignment="1" applyProtection="1">
      <alignment horizontal="center"/>
    </xf>
    <xf numFmtId="0" fontId="84" fillId="5" borderId="4" xfId="0" applyFont="1" applyFill="1" applyBorder="1" applyAlignment="1" applyProtection="1">
      <alignment horizontal="center"/>
    </xf>
    <xf numFmtId="0" fontId="84" fillId="5" borderId="13" xfId="0" applyFont="1" applyFill="1" applyBorder="1" applyAlignment="1" applyProtection="1">
      <alignment horizontal="center"/>
    </xf>
    <xf numFmtId="0" fontId="41" fillId="0" borderId="0" xfId="0" applyFont="1" applyAlignment="1" applyProtection="1">
      <alignment horizontal="left"/>
    </xf>
    <xf numFmtId="0" fontId="2" fillId="0" borderId="0" xfId="0" applyFont="1" applyAlignment="1"/>
    <xf numFmtId="0" fontId="41" fillId="0" borderId="0" xfId="53" applyFont="1" applyBorder="1" applyAlignment="1" applyProtection="1"/>
    <xf numFmtId="0" fontId="43" fillId="0" borderId="0" xfId="0" applyFont="1" applyBorder="1" applyAlignment="1" applyProtection="1">
      <alignment horizontal="right"/>
    </xf>
    <xf numFmtId="0" fontId="24" fillId="0" borderId="5" xfId="0" applyFont="1" applyBorder="1" applyAlignment="1" applyProtection="1">
      <alignment horizontal="center"/>
    </xf>
    <xf numFmtId="0" fontId="81" fillId="0" borderId="0" xfId="0" applyFont="1" applyAlignment="1" applyProtection="1">
      <alignment horizontal="center"/>
    </xf>
    <xf numFmtId="0" fontId="17" fillId="0" borderId="4" xfId="53" applyBorder="1" applyAlignment="1" applyProtection="1">
      <alignment horizontal="center"/>
      <protection locked="0"/>
    </xf>
    <xf numFmtId="0" fontId="81" fillId="0" borderId="4" xfId="0" applyFont="1" applyBorder="1" applyAlignment="1" applyProtection="1">
      <alignment horizontal="center"/>
      <protection locked="0"/>
    </xf>
    <xf numFmtId="0" fontId="81" fillId="0" borderId="13" xfId="0" applyFont="1" applyBorder="1" applyAlignment="1" applyProtection="1">
      <alignment horizontal="center"/>
      <protection locked="0"/>
    </xf>
    <xf numFmtId="0" fontId="81" fillId="0" borderId="4" xfId="0" applyNumberFormat="1" applyFont="1" applyBorder="1" applyAlignment="1" applyProtection="1">
      <alignment horizontal="center"/>
      <protection locked="0"/>
    </xf>
    <xf numFmtId="0" fontId="81" fillId="0" borderId="13" xfId="0" applyNumberFormat="1" applyFont="1" applyBorder="1" applyAlignment="1" applyProtection="1">
      <alignment horizontal="center"/>
      <protection locked="0"/>
    </xf>
    <xf numFmtId="0" fontId="27" fillId="0" borderId="6" xfId="53" applyFont="1" applyBorder="1" applyAlignment="1" applyProtection="1"/>
    <xf numFmtId="0" fontId="27" fillId="0" borderId="4" xfId="53" applyFont="1" applyBorder="1" applyAlignment="1" applyProtection="1"/>
    <xf numFmtId="0" fontId="27" fillId="0" borderId="13" xfId="53" applyFont="1" applyBorder="1" applyAlignment="1" applyProtection="1"/>
    <xf numFmtId="0" fontId="4" fillId="0" borderId="30" xfId="100" applyFont="1" applyBorder="1" applyAlignment="1">
      <alignment horizontal="center"/>
    </xf>
    <xf numFmtId="0" fontId="4" fillId="0" borderId="31" xfId="100" applyFont="1" applyBorder="1" applyAlignment="1">
      <alignment horizontal="center"/>
    </xf>
    <xf numFmtId="0" fontId="4" fillId="0" borderId="32" xfId="100" applyFont="1" applyBorder="1" applyAlignment="1">
      <alignment horizontal="center"/>
    </xf>
    <xf numFmtId="0" fontId="2" fillId="0" borderId="4" xfId="100" applyNumberFormat="1" applyFont="1" applyBorder="1" applyAlignment="1" applyProtection="1">
      <alignment horizontal="left"/>
      <protection locked="0"/>
    </xf>
    <xf numFmtId="0" fontId="3" fillId="0" borderId="0" xfId="81" applyFont="1" applyAlignment="1">
      <alignment horizontal="center" vertical="center"/>
    </xf>
    <xf numFmtId="0" fontId="2" fillId="0" borderId="1" xfId="99" applyNumberFormat="1" applyFont="1" applyBorder="1" applyAlignment="1" applyProtection="1">
      <alignment horizontal="left" shrinkToFit="1"/>
      <protection locked="0"/>
    </xf>
    <xf numFmtId="0" fontId="2" fillId="0" borderId="4" xfId="101" applyFont="1" applyBorder="1" applyAlignment="1" applyProtection="1">
      <alignment horizontal="left" shrinkToFit="1"/>
      <protection locked="0"/>
    </xf>
    <xf numFmtId="0" fontId="26" fillId="0" borderId="0" xfId="53" applyNumberFormat="1" applyFont="1" applyAlignment="1" applyProtection="1">
      <alignment horizontal="center"/>
    </xf>
    <xf numFmtId="0" fontId="3" fillId="0" borderId="0" xfId="100" applyNumberFormat="1" applyFont="1" applyAlignment="1">
      <alignment horizontal="center"/>
    </xf>
    <xf numFmtId="0" fontId="3" fillId="0" borderId="0" xfId="100" applyFont="1" applyAlignment="1">
      <alignment horizontal="center"/>
    </xf>
    <xf numFmtId="0" fontId="3" fillId="0" borderId="0" xfId="100" applyNumberFormat="1" applyFont="1" applyBorder="1" applyAlignment="1">
      <alignment horizontal="center"/>
    </xf>
    <xf numFmtId="0" fontId="2" fillId="0" borderId="4" xfId="101" applyFont="1" applyBorder="1" applyAlignment="1">
      <alignment horizontal="left" shrinkToFit="1"/>
    </xf>
    <xf numFmtId="0" fontId="4" fillId="0" borderId="4" xfId="100" applyNumberFormat="1" applyFont="1" applyBorder="1" applyAlignment="1" applyProtection="1">
      <alignment horizontal="center"/>
      <protection locked="0"/>
    </xf>
    <xf numFmtId="0" fontId="2" fillId="0" borderId="1" xfId="101" applyFont="1" applyBorder="1" applyAlignment="1" applyProtection="1">
      <alignment horizontal="left" shrinkToFit="1"/>
      <protection locked="0"/>
    </xf>
    <xf numFmtId="0" fontId="2" fillId="0" borderId="1" xfId="101" applyNumberFormat="1" applyFont="1" applyBorder="1" applyAlignment="1">
      <alignment horizontal="left" shrinkToFit="1"/>
    </xf>
    <xf numFmtId="0" fontId="3" fillId="0" borderId="0" xfId="98" applyFont="1" applyBorder="1" applyAlignment="1">
      <alignment horizontal="center"/>
    </xf>
    <xf numFmtId="0" fontId="26" fillId="0" borderId="0" xfId="55" applyNumberFormat="1" applyFont="1" applyAlignment="1" applyProtection="1">
      <alignment horizontal="center"/>
    </xf>
    <xf numFmtId="0" fontId="4" fillId="0" borderId="2" xfId="98" applyFont="1" applyBorder="1" applyAlignment="1">
      <alignment horizontal="center"/>
    </xf>
    <xf numFmtId="0" fontId="3" fillId="0" borderId="0" xfId="80" applyNumberFormat="1" applyFont="1" applyAlignment="1">
      <alignment horizontal="center"/>
    </xf>
    <xf numFmtId="0" fontId="22" fillId="0" borderId="0" xfId="98" applyFont="1" applyBorder="1" applyAlignment="1">
      <alignment horizontal="center" vertical="center"/>
    </xf>
    <xf numFmtId="0" fontId="71" fillId="0" borderId="0" xfId="98" applyFont="1" applyBorder="1" applyAlignment="1">
      <alignment horizontal="center" vertical="center"/>
    </xf>
    <xf numFmtId="0" fontId="2" fillId="0" borderId="4" xfId="98" applyNumberFormat="1" applyFont="1" applyBorder="1" applyAlignment="1" applyProtection="1">
      <alignment horizontal="center" shrinkToFit="1"/>
      <protection locked="0"/>
    </xf>
    <xf numFmtId="0" fontId="2" fillId="0" borderId="1" xfId="99" applyNumberFormat="1" applyFont="1" applyBorder="1" applyAlignment="1" applyProtection="1">
      <alignment horizontal="center" shrinkToFit="1"/>
      <protection locked="0"/>
    </xf>
    <xf numFmtId="0" fontId="2" fillId="0" borderId="1" xfId="98" applyNumberFormat="1" applyFont="1" applyBorder="1" applyAlignment="1">
      <alignment horizontal="left" shrinkToFit="1"/>
    </xf>
    <xf numFmtId="0" fontId="2" fillId="0" borderId="4" xfId="98" applyNumberFormat="1" applyFont="1" applyBorder="1" applyAlignment="1">
      <alignment shrinkToFit="1"/>
    </xf>
    <xf numFmtId="0" fontId="2" fillId="0" borderId="4" xfId="98" applyNumberFormat="1" applyFont="1" applyBorder="1" applyAlignment="1">
      <alignment horizontal="center" shrinkToFit="1"/>
    </xf>
    <xf numFmtId="0" fontId="18" fillId="0" borderId="6" xfId="0" applyFont="1" applyBorder="1" applyAlignment="1" applyProtection="1">
      <alignment horizontal="center"/>
      <protection hidden="1"/>
    </xf>
    <xf numFmtId="0" fontId="18" fillId="0" borderId="13" xfId="0" applyFont="1" applyBorder="1" applyAlignment="1" applyProtection="1">
      <alignment horizontal="center"/>
      <protection hidden="1"/>
    </xf>
  </cellXfs>
  <cellStyles count="10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aptionDots..." xfId="27"/>
    <cellStyle name="Check Cell" xfId="28" builtinId="23" customBuiltin="1"/>
    <cellStyle name="Comma 2" xfId="29"/>
    <cellStyle name="Comma 2 2" xfId="30"/>
    <cellStyle name="Comma 2 3" xfId="31"/>
    <cellStyle name="Comma 3" xfId="32"/>
    <cellStyle name="Comma 3 2" xfId="33"/>
    <cellStyle name="Comma 4" xfId="34"/>
    <cellStyle name="Comma 7" xfId="35"/>
    <cellStyle name="Comma 8" xfId="36"/>
    <cellStyle name="Currency 2" xfId="37"/>
    <cellStyle name="Currency 3" xfId="38"/>
    <cellStyle name="Exhibit No." xfId="39"/>
    <cellStyle name="Exhibit No. 2" xfId="40"/>
    <cellStyle name="Exhibit No. 3" xfId="41"/>
    <cellStyle name="Explanatory Text" xfId="42" builtinId="53" customBuiltin="1"/>
    <cellStyle name="Good" xfId="43" builtinId="26" customBuiltin="1"/>
    <cellStyle name="Heading 1" xfId="44" builtinId="16" customBuiltin="1"/>
    <cellStyle name="Heading 2" xfId="45" builtinId="17" customBuiltin="1"/>
    <cellStyle name="Heading 3" xfId="46" builtinId="18" customBuiltin="1"/>
    <cellStyle name="Heading 4" xfId="47" builtinId="19" customBuiltin="1"/>
    <cellStyle name="HeadStateofNC" xfId="48"/>
    <cellStyle name="HeadStateofNC 2" xfId="49"/>
    <cellStyle name="HeadTitles" xfId="50"/>
    <cellStyle name="HeadTitles 2" xfId="51"/>
    <cellStyle name="HeadYE_Date" xfId="52"/>
    <cellStyle name="Hyperlink" xfId="53" builtinId="8"/>
    <cellStyle name="Hyperlink 2" xfId="54"/>
    <cellStyle name="Hyperlink 2 2" xfId="55"/>
    <cellStyle name="Hyperlink 2 3" xfId="56"/>
    <cellStyle name="Hyperlink 3" xfId="57"/>
    <cellStyle name="Hyperlink 4" xfId="97"/>
    <cellStyle name="Input" xfId="58" builtinId="20" customBuiltin="1"/>
    <cellStyle name="Linked Cell" xfId="59" builtinId="24" customBuiltin="1"/>
    <cellStyle name="Neutral" xfId="60" builtinId="28" customBuiltin="1"/>
    <cellStyle name="Normal" xfId="0" builtinId="0"/>
    <cellStyle name="Normal 2" xfId="61"/>
    <cellStyle name="Normal 2 2" xfId="62"/>
    <cellStyle name="Normal 2 2 2" xfId="63"/>
    <cellStyle name="Normal 2 3" xfId="64"/>
    <cellStyle name="Normal 3" xfId="65"/>
    <cellStyle name="Normal 3 2" xfId="66"/>
    <cellStyle name="Normal 3 3" xfId="67"/>
    <cellStyle name="Normal 3 4" xfId="68"/>
    <cellStyle name="Normal 4" xfId="69"/>
    <cellStyle name="Normal 5" xfId="70"/>
    <cellStyle name="Normal 5 2" xfId="71"/>
    <cellStyle name="Normal 5 3" xfId="72"/>
    <cellStyle name="Normal 5 4" xfId="73"/>
    <cellStyle name="Normal 6" xfId="74"/>
    <cellStyle name="Normal 6 2" xfId="75"/>
    <cellStyle name="Normal 7" xfId="96"/>
    <cellStyle name="Normal_a3p08" xfId="76"/>
    <cellStyle name="Normal_a4p05" xfId="77"/>
    <cellStyle name="Normal_a7p01" xfId="78"/>
    <cellStyle name="Normal_a7p02" xfId="79"/>
    <cellStyle name="Normal_a7p05" xfId="80"/>
    <cellStyle name="Normal_a7p07" xfId="99"/>
    <cellStyle name="Normal_a7p08" xfId="98"/>
    <cellStyle name="Normal_a7p09" xfId="101"/>
    <cellStyle name="Normal_a7p10" xfId="100"/>
    <cellStyle name="Normal_CmCoExcl" xfId="81"/>
    <cellStyle name="Normal_UnivExcl" xfId="82"/>
    <cellStyle name="Note 2" xfId="83"/>
    <cellStyle name="Number$ -" xfId="84"/>
    <cellStyle name="Number-no $ -" xfId="85"/>
    <cellStyle name="NumberTotal$ -" xfId="86"/>
    <cellStyle name="NumberTotal-no $ -" xfId="87"/>
    <cellStyle name="NumNo$" xfId="88"/>
    <cellStyle name="NumTotD" xfId="89"/>
    <cellStyle name="NumTotNo$" xfId="90"/>
    <cellStyle name="Output" xfId="91" builtinId="21" customBuiltin="1"/>
    <cellStyle name="Percent 2" xfId="92"/>
    <cellStyle name="Title" xfId="93" builtinId="15" customBuiltin="1"/>
    <cellStyle name="Total" xfId="94" builtinId="25" customBuiltin="1"/>
    <cellStyle name="Warning Text" xfId="95" builtinId="11" customBuiltin="1"/>
  </cellStyles>
  <dxfs count="6">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26"/>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151</xdr:row>
      <xdr:rowOff>57150</xdr:rowOff>
    </xdr:from>
    <xdr:to>
      <xdr:col>8</xdr:col>
      <xdr:colOff>1285150</xdr:colOff>
      <xdr:row>168</xdr:row>
      <xdr:rowOff>94840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95250" y="28870275"/>
          <a:ext cx="5800000" cy="32761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SASD\08CAFR\Packages\SIG\2008NCASexc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p3scfp03.eads.ncads.net\Share\SASD\08CAFR\Packages\SIG\08%20Test%20Offline%20NonMajorCU.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SASD\08CAFR\Packages\SIG\2008Collproform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SASD\05CAFR\Statements\Permanent\05PermWT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01"/>
      <sheetName val="105"/>
      <sheetName val="201"/>
      <sheetName val="205"/>
      <sheetName val="210"/>
      <sheetName val="215"/>
      <sheetName val="220"/>
      <sheetName val="301"/>
      <sheetName val="305"/>
      <sheetName val="310"/>
      <sheetName val="315"/>
      <sheetName val="320"/>
      <sheetName val="325"/>
      <sheetName val="330"/>
      <sheetName val="335"/>
      <sheetName val="340"/>
      <sheetName val="345"/>
      <sheetName val="350"/>
      <sheetName val="355"/>
      <sheetName val="360"/>
      <sheetName val="401"/>
      <sheetName val="405"/>
      <sheetName val="410"/>
      <sheetName val="415"/>
      <sheetName val="420"/>
      <sheetName val="425"/>
      <sheetName val="430"/>
      <sheetName val="431"/>
      <sheetName val="501"/>
      <sheetName val="505"/>
      <sheetName val="510"/>
      <sheetName val="515"/>
      <sheetName val="520"/>
      <sheetName val="525"/>
      <sheetName val="530"/>
      <sheetName val="535"/>
      <sheetName val="540"/>
      <sheetName val="545"/>
      <sheetName val="550"/>
      <sheetName val="555"/>
      <sheetName val="565"/>
      <sheetName val="570"/>
      <sheetName val="601"/>
      <sheetName val="605"/>
      <sheetName val="610"/>
      <sheetName val="615"/>
      <sheetName val="620"/>
      <sheetName val="625"/>
      <sheetName val="630"/>
      <sheetName val="635"/>
      <sheetName val="640"/>
      <sheetName val="705"/>
      <sheetName val="710"/>
      <sheetName val="715"/>
      <sheetName val="720"/>
      <sheetName val="725"/>
      <sheetName val="726"/>
      <sheetName val="730"/>
      <sheetName val="735"/>
      <sheetName val="740"/>
      <sheetName val="745"/>
      <sheetName val="750"/>
      <sheetName val="905"/>
      <sheetName val="906"/>
      <sheetName val="907"/>
      <sheetName val="908"/>
      <sheetName val="910"/>
      <sheetName val="911"/>
      <sheetName val="Explanations"/>
      <sheetName val="Comments"/>
      <sheetName val="Agencies"/>
      <sheetName val="Functional"/>
      <sheetName val="GF-ws 401 Flowchrt"/>
      <sheetName val="SR-ws 405 Flowchrt"/>
      <sheetName val="cap-ws 410 Flowchrt"/>
      <sheetName val="PF-ws415 Flowchrt"/>
      <sheetName val="Checklist"/>
      <sheetName val="Cash &amp; Inv Check"/>
      <sheetName val="Data"/>
      <sheetName val="Errors"/>
      <sheetName val="Notes"/>
    </sheetNames>
    <sheetDataSet>
      <sheetData sheetId="0">
        <row r="34">
          <cell r="A34" t="str">
            <v>Sheet</v>
          </cell>
          <cell r="B34" t="str">
            <v>NA</v>
          </cell>
          <cell r="C34" t="str">
            <v>Errors</v>
          </cell>
          <cell r="D34" t="str">
            <v>Worksheet Title</v>
          </cell>
        </row>
        <row r="35">
          <cell r="A35">
            <v>101</v>
          </cell>
          <cell r="C35"/>
          <cell r="D35" t="str">
            <v>Summary of Significant Accounting Policies</v>
          </cell>
          <cell r="P35">
            <v>0</v>
          </cell>
        </row>
        <row r="36">
          <cell r="A36">
            <v>105</v>
          </cell>
          <cell r="C36"/>
          <cell r="D36" t="str">
            <v>Operating Indicators By Function</v>
          </cell>
          <cell r="P36">
            <v>0</v>
          </cell>
        </row>
        <row r="37">
          <cell r="A37">
            <v>201</v>
          </cell>
          <cell r="C37" t="str">
            <v>E</v>
          </cell>
          <cell r="D37" t="str">
            <v>Changes in Capital Assets</v>
          </cell>
          <cell r="P37">
            <v>1</v>
          </cell>
        </row>
        <row r="38">
          <cell r="A38">
            <v>205</v>
          </cell>
          <cell r="C38" t="str">
            <v>E</v>
          </cell>
          <cell r="D38" t="str">
            <v>Reconciliation Between Fixed Asset System and General Ledger</v>
          </cell>
          <cell r="P38">
            <v>1</v>
          </cell>
        </row>
        <row r="39">
          <cell r="A39">
            <v>210</v>
          </cell>
          <cell r="C39" t="str">
            <v>E</v>
          </cell>
          <cell r="D39" t="str">
            <v>Accumulated Depreciation</v>
          </cell>
          <cell r="P39">
            <v>1</v>
          </cell>
        </row>
        <row r="40">
          <cell r="A40">
            <v>215</v>
          </cell>
          <cell r="C40"/>
          <cell r="D40" t="str">
            <v>Capital Asset Impairments</v>
          </cell>
          <cell r="P40">
            <v>0</v>
          </cell>
        </row>
        <row r="41">
          <cell r="A41">
            <v>220</v>
          </cell>
          <cell r="C41"/>
          <cell r="D41" t="str">
            <v>Capital Asset Statistics</v>
          </cell>
          <cell r="P41">
            <v>0</v>
          </cell>
        </row>
        <row r="42">
          <cell r="A42">
            <v>301</v>
          </cell>
          <cell r="C42"/>
          <cell r="D42" t="str">
            <v>Leases - Operating and Capital</v>
          </cell>
          <cell r="P42">
            <v>0</v>
          </cell>
        </row>
        <row r="43">
          <cell r="A43">
            <v>305</v>
          </cell>
          <cell r="C43" t="str">
            <v>E</v>
          </cell>
          <cell r="D43" t="str">
            <v>Changes in Long-Term Liabilities and Short-Term Debt (Governmental)</v>
          </cell>
          <cell r="P43">
            <v>1</v>
          </cell>
        </row>
        <row r="44">
          <cell r="A44">
            <v>310</v>
          </cell>
          <cell r="C44" t="str">
            <v>E</v>
          </cell>
          <cell r="D44" t="str">
            <v>Changes in Long-Term Liabilities and Short-Term Debt (Business-Type)</v>
          </cell>
          <cell r="P44">
            <v>1</v>
          </cell>
        </row>
        <row r="45">
          <cell r="A45">
            <v>315</v>
          </cell>
          <cell r="C45" t="str">
            <v>E</v>
          </cell>
          <cell r="D45" t="str">
            <v>Annual Debt Svc Reqmts - Bonds, COPs, Notes Payable - Without Interest Rate Swaps</v>
          </cell>
          <cell r="P45">
            <v>4</v>
          </cell>
        </row>
        <row r="46">
          <cell r="A46">
            <v>320</v>
          </cell>
          <cell r="C46" t="str">
            <v>E</v>
          </cell>
          <cell r="D46" t="str">
            <v>Annual Debt Svc Reqmts - Bonds and COPs Payable - With Interest Rate Swaps</v>
          </cell>
          <cell r="P46">
            <v>4</v>
          </cell>
        </row>
        <row r="47">
          <cell r="A47">
            <v>325</v>
          </cell>
          <cell r="C47" t="str">
            <v>E</v>
          </cell>
          <cell r="D47" t="str">
            <v>Pledged Revenue Coverage</v>
          </cell>
          <cell r="P47">
            <v>1</v>
          </cell>
        </row>
        <row r="48">
          <cell r="A48">
            <v>330</v>
          </cell>
          <cell r="C48"/>
          <cell r="D48" t="str">
            <v>Debt Defeasances</v>
          </cell>
          <cell r="P48">
            <v>0</v>
          </cell>
        </row>
        <row r="49">
          <cell r="A49">
            <v>335</v>
          </cell>
          <cell r="C49" t="str">
            <v>E</v>
          </cell>
          <cell r="D49" t="str">
            <v>Demand Bonds</v>
          </cell>
          <cell r="P49">
            <v>1</v>
          </cell>
        </row>
        <row r="50">
          <cell r="A50">
            <v>340</v>
          </cell>
          <cell r="C50" t="str">
            <v>E</v>
          </cell>
          <cell r="D50" t="str">
            <v>Derivatives Outstanding Not Reported at Fair Value</v>
          </cell>
          <cell r="P50">
            <v>1</v>
          </cell>
        </row>
        <row r="51">
          <cell r="A51">
            <v>345</v>
          </cell>
          <cell r="C51" t="str">
            <v>E</v>
          </cell>
          <cell r="D51" t="str">
            <v>Contingencies</v>
          </cell>
          <cell r="P51">
            <v>1</v>
          </cell>
          <cell r="Q51" t="str">
            <v>revised 7/14/08</v>
          </cell>
        </row>
        <row r="52">
          <cell r="A52">
            <v>350</v>
          </cell>
          <cell r="C52"/>
          <cell r="D52" t="str">
            <v>Construction and Other Significant Commitments</v>
          </cell>
          <cell r="P52">
            <v>0</v>
          </cell>
        </row>
        <row r="53">
          <cell r="A53">
            <v>355</v>
          </cell>
          <cell r="C53" t="str">
            <v>E</v>
          </cell>
          <cell r="D53" t="str">
            <v>Subsequent Events/Other Items</v>
          </cell>
          <cell r="P53">
            <v>1</v>
          </cell>
        </row>
        <row r="54">
          <cell r="A54">
            <v>360</v>
          </cell>
          <cell r="C54" t="str">
            <v>E</v>
          </cell>
          <cell r="D54" t="str">
            <v>Related Party Transactions</v>
          </cell>
          <cell r="P54">
            <v>1</v>
          </cell>
        </row>
        <row r="55">
          <cell r="A55">
            <v>401</v>
          </cell>
          <cell r="C55"/>
          <cell r="D55" t="str">
            <v>General Fund</v>
          </cell>
          <cell r="P55">
            <v>0</v>
          </cell>
        </row>
        <row r="56">
          <cell r="A56">
            <v>405</v>
          </cell>
          <cell r="C56"/>
          <cell r="D56" t="str">
            <v>Special Revenue Fund</v>
          </cell>
          <cell r="P56">
            <v>0</v>
          </cell>
        </row>
        <row r="57">
          <cell r="A57">
            <v>410</v>
          </cell>
          <cell r="C57"/>
          <cell r="D57" t="str">
            <v>Capital Projects</v>
          </cell>
          <cell r="P57">
            <v>0</v>
          </cell>
        </row>
        <row r="58">
          <cell r="A58">
            <v>415</v>
          </cell>
          <cell r="C58"/>
          <cell r="D58" t="str">
            <v>Permanent Funds</v>
          </cell>
          <cell r="P58">
            <v>0</v>
          </cell>
        </row>
        <row r="59">
          <cell r="A59">
            <v>420</v>
          </cell>
          <cell r="C59"/>
          <cell r="D59" t="str">
            <v>Restricted and Unrestricted Net Assets - Business Type Activities</v>
          </cell>
          <cell r="P59">
            <v>0</v>
          </cell>
        </row>
        <row r="60">
          <cell r="A60">
            <v>425</v>
          </cell>
          <cell r="C60"/>
          <cell r="D60" t="str">
            <v>Net Assets/Fund Balance Deficit</v>
          </cell>
          <cell r="P60">
            <v>0</v>
          </cell>
        </row>
        <row r="61">
          <cell r="A61">
            <v>430</v>
          </cell>
          <cell r="C61"/>
          <cell r="D61" t="str">
            <v>Fund Equity Restatement (Part 1 of 2)</v>
          </cell>
          <cell r="P61">
            <v>0</v>
          </cell>
        </row>
        <row r="62">
          <cell r="A62">
            <v>431</v>
          </cell>
          <cell r="C62"/>
          <cell r="D62" t="str">
            <v>Fund Equity Restatement (Part 2 of 2)</v>
          </cell>
          <cell r="P62">
            <v>0</v>
          </cell>
        </row>
        <row r="63">
          <cell r="A63">
            <v>501</v>
          </cell>
          <cell r="C63"/>
          <cell r="D63" t="str">
            <v>Schedule of Intra-Agency Receivables and Payables</v>
          </cell>
          <cell r="P63">
            <v>0</v>
          </cell>
        </row>
        <row r="64">
          <cell r="A64">
            <v>505</v>
          </cell>
          <cell r="C64" t="str">
            <v>E</v>
          </cell>
          <cell r="D64" t="str">
            <v>Schedule of Inter-Agency Receivables</v>
          </cell>
          <cell r="P64">
            <v>1</v>
          </cell>
        </row>
        <row r="65">
          <cell r="A65">
            <v>510</v>
          </cell>
          <cell r="C65" t="str">
            <v>E</v>
          </cell>
          <cell r="D65" t="str">
            <v>Schedule of Inter-Agency Payables</v>
          </cell>
          <cell r="P65">
            <v>1</v>
          </cell>
        </row>
        <row r="66">
          <cell r="A66">
            <v>515</v>
          </cell>
          <cell r="C66" t="str">
            <v>E</v>
          </cell>
          <cell r="D66" t="str">
            <v>Schedule of Due From / Restricted Due From Primary Government</v>
          </cell>
          <cell r="P66">
            <v>1</v>
          </cell>
        </row>
        <row r="67">
          <cell r="A67">
            <v>520</v>
          </cell>
          <cell r="C67" t="str">
            <v>E</v>
          </cell>
          <cell r="D67" t="str">
            <v>Schedule of Due To Primary Government</v>
          </cell>
          <cell r="P67">
            <v>1</v>
          </cell>
        </row>
        <row r="68">
          <cell r="A68">
            <v>525</v>
          </cell>
          <cell r="C68" t="str">
            <v>E</v>
          </cell>
          <cell r="D68" t="str">
            <v>Schedule of Due from / Restricted Due From  State of NC Component Units</v>
          </cell>
          <cell r="P68">
            <v>1</v>
          </cell>
          <cell r="Q68" t="str">
            <v>revised 7/14/08</v>
          </cell>
        </row>
        <row r="69">
          <cell r="A69">
            <v>530</v>
          </cell>
          <cell r="C69" t="str">
            <v>E</v>
          </cell>
          <cell r="D69" t="str">
            <v>Schedule of Due to State of NC Component Units</v>
          </cell>
          <cell r="P69">
            <v>1</v>
          </cell>
        </row>
        <row r="70">
          <cell r="A70">
            <v>535</v>
          </cell>
          <cell r="C70" t="str">
            <v>E</v>
          </cell>
          <cell r="D70" t="str">
            <v>Schedule of Advances</v>
          </cell>
          <cell r="P70">
            <v>1</v>
          </cell>
        </row>
        <row r="71">
          <cell r="A71">
            <v>540</v>
          </cell>
          <cell r="C71"/>
          <cell r="D71" t="str">
            <v>Schedule of Intra-Agency Operating Transfers</v>
          </cell>
          <cell r="P71">
            <v>0</v>
          </cell>
        </row>
        <row r="72">
          <cell r="A72">
            <v>545</v>
          </cell>
          <cell r="C72"/>
          <cell r="D72" t="str">
            <v>Schedule of Agency Inter-Company Operating Transfers to be Eliminated</v>
          </cell>
          <cell r="P72">
            <v>0</v>
          </cell>
        </row>
        <row r="73">
          <cell r="A73">
            <v>550</v>
          </cell>
          <cell r="C73" t="str">
            <v>E</v>
          </cell>
          <cell r="D73" t="str">
            <v>Schedule of Inter-Agency Operating Transfers In</v>
          </cell>
          <cell r="P73">
            <v>1</v>
          </cell>
        </row>
        <row r="74">
          <cell r="A74">
            <v>555</v>
          </cell>
          <cell r="C74" t="str">
            <v>E</v>
          </cell>
          <cell r="D74" t="str">
            <v>Schedule of Inter-Agency Operating Transfers Out</v>
          </cell>
          <cell r="P74">
            <v>1</v>
          </cell>
        </row>
        <row r="75">
          <cell r="A75">
            <v>565</v>
          </cell>
          <cell r="C75"/>
          <cell r="D75" t="str">
            <v>Schedule of Interinstitutional Transfers</v>
          </cell>
          <cell r="P75">
            <v>0</v>
          </cell>
        </row>
        <row r="76">
          <cell r="A76">
            <v>570</v>
          </cell>
          <cell r="C76" t="str">
            <v>E</v>
          </cell>
          <cell r="D76" t="str">
            <v>Receivables</v>
          </cell>
          <cell r="P76">
            <v>1</v>
          </cell>
        </row>
        <row r="77">
          <cell r="A77">
            <v>601</v>
          </cell>
          <cell r="C77" t="str">
            <v>E</v>
          </cell>
          <cell r="D77" t="str">
            <v>Special Separation Allowance for Law Enforcement Officers</v>
          </cell>
          <cell r="P77">
            <v>3</v>
          </cell>
        </row>
        <row r="78">
          <cell r="A78">
            <v>605</v>
          </cell>
          <cell r="C78" t="str">
            <v>E</v>
          </cell>
          <cell r="D78" t="str">
            <v>University Optional Retirement Program</v>
          </cell>
          <cell r="P78">
            <v>1</v>
          </cell>
        </row>
        <row r="79">
          <cell r="A79">
            <v>610</v>
          </cell>
          <cell r="C79"/>
          <cell r="D79" t="str">
            <v>Significant Transactions Between Component Units and Analysis of Federal Grants</v>
          </cell>
          <cell r="P79">
            <v>0</v>
          </cell>
        </row>
        <row r="80">
          <cell r="A80">
            <v>615</v>
          </cell>
          <cell r="C80"/>
          <cell r="D80" t="str">
            <v>Foundations Survey</v>
          </cell>
          <cell r="P80">
            <v>0</v>
          </cell>
        </row>
        <row r="81">
          <cell r="A81">
            <v>620</v>
          </cell>
          <cell r="C81"/>
          <cell r="D81" t="str">
            <v>Analysis of Deferred Revenues</v>
          </cell>
          <cell r="P81">
            <v>0</v>
          </cell>
        </row>
        <row r="82">
          <cell r="A82">
            <v>625</v>
          </cell>
          <cell r="C82" t="str">
            <v>E</v>
          </cell>
          <cell r="D82" t="str">
            <v>Analytical Review</v>
          </cell>
          <cell r="P82">
            <v>2</v>
          </cell>
        </row>
        <row r="83">
          <cell r="A83">
            <v>630</v>
          </cell>
          <cell r="C83" t="str">
            <v>E</v>
          </cell>
          <cell r="D83" t="str">
            <v>Statement of Changes in Assets and Liabilities for Agency Funds</v>
          </cell>
          <cell r="P83">
            <v>1</v>
          </cell>
        </row>
        <row r="84">
          <cell r="A84">
            <v>635</v>
          </cell>
          <cell r="C84" t="str">
            <v>E</v>
          </cell>
          <cell r="D84" t="str">
            <v>Segments</v>
          </cell>
          <cell r="P84">
            <v>1</v>
          </cell>
        </row>
        <row r="85">
          <cell r="A85">
            <v>640</v>
          </cell>
          <cell r="C85"/>
          <cell r="D85" t="str">
            <v>Disclosure of Pledged Revenues</v>
          </cell>
        </row>
        <row r="86">
          <cell r="A86">
            <v>705</v>
          </cell>
          <cell r="C86"/>
          <cell r="D86" t="str">
            <v>Cash and Cash Equivalents in Banks Outside the State Treasurer - Custodial Credit Risk - Deposits</v>
          </cell>
          <cell r="P86">
            <v>0</v>
          </cell>
        </row>
        <row r="87">
          <cell r="A87">
            <v>710</v>
          </cell>
          <cell r="C87"/>
          <cell r="D87" t="str">
            <v>Investments Held Outside the State Treasurer - Custodial Credit Risk - Investments</v>
          </cell>
          <cell r="P87">
            <v>0</v>
          </cell>
        </row>
        <row r="88">
          <cell r="A88">
            <v>715</v>
          </cell>
          <cell r="C88"/>
          <cell r="D88" t="str">
            <v>Investments Held Outside the State Treasurer - Custodial Credit Risk - Deposits</v>
          </cell>
          <cell r="P88">
            <v>0</v>
          </cell>
        </row>
        <row r="89">
          <cell r="A89">
            <v>720</v>
          </cell>
          <cell r="C89"/>
          <cell r="D89" t="str">
            <v>Investments Held Outside the State Treasurer - Interest Rate Risk</v>
          </cell>
          <cell r="P89">
            <v>0</v>
          </cell>
        </row>
        <row r="90">
          <cell r="A90">
            <v>725</v>
          </cell>
          <cell r="C90"/>
          <cell r="D90" t="str">
            <v>Investments Held Outside the State Treasurer - Credit Risk (Part 1 of 2)</v>
          </cell>
          <cell r="P90">
            <v>0</v>
          </cell>
        </row>
        <row r="91">
          <cell r="A91">
            <v>726</v>
          </cell>
          <cell r="C91"/>
          <cell r="D91" t="str">
            <v>Investments Held Outside the State Treasurer - Credit Risk (Part 2 of 2)</v>
          </cell>
          <cell r="P91">
            <v>0</v>
          </cell>
        </row>
        <row r="92">
          <cell r="A92">
            <v>730</v>
          </cell>
          <cell r="C92"/>
          <cell r="D92" t="str">
            <v>Investments Held Outside the State Treasurer - Additional Level of Detail</v>
          </cell>
          <cell r="P92">
            <v>0</v>
          </cell>
        </row>
        <row r="93">
          <cell r="A93">
            <v>735</v>
          </cell>
          <cell r="C93"/>
          <cell r="D93" t="str">
            <v>Investments Held Outside the State Treasurer - Concentration of Credit Risk</v>
          </cell>
          <cell r="P93">
            <v>0</v>
          </cell>
        </row>
        <row r="94">
          <cell r="A94">
            <v>740</v>
          </cell>
          <cell r="C94"/>
          <cell r="D94" t="str">
            <v>Investments Held Outside the State Treasurer - Foreign Currency Risk</v>
          </cell>
          <cell r="P94">
            <v>0</v>
          </cell>
        </row>
        <row r="95">
          <cell r="A95">
            <v>745</v>
          </cell>
          <cell r="C95"/>
          <cell r="D95" t="str">
            <v>Investments Held Outside the State Treasurer - Investment Policies</v>
          </cell>
          <cell r="P95">
            <v>0</v>
          </cell>
        </row>
        <row r="96">
          <cell r="A96">
            <v>750</v>
          </cell>
          <cell r="C96"/>
          <cell r="D96" t="str">
            <v>Investments Held Outside the State Treasurer - Highly Sensitive Investments</v>
          </cell>
          <cell r="P96">
            <v>0</v>
          </cell>
        </row>
        <row r="97">
          <cell r="A97">
            <v>905</v>
          </cell>
          <cell r="C97"/>
          <cell r="D97" t="str">
            <v>Offline Proprietary Proforma - Stmt of Net Assets &amp; Stmt of Revs, Exps and Chgs in Net Assets</v>
          </cell>
          <cell r="P97">
            <v>0</v>
          </cell>
          <cell r="Q97" t="str">
            <v>revised 7/14/08</v>
          </cell>
        </row>
        <row r="98">
          <cell r="A98">
            <v>906</v>
          </cell>
          <cell r="C98"/>
          <cell r="D98" t="str">
            <v>Offline Fiduciary Proforma - Stmt of Fiduciary Net Assets &amp; Stmt of Chgs in Fiduciary Net Assets</v>
          </cell>
          <cell r="P98">
            <v>0</v>
          </cell>
        </row>
        <row r="99">
          <cell r="A99">
            <v>907</v>
          </cell>
          <cell r="C99"/>
          <cell r="D99" t="str">
            <v>Offline Agency Funds Proforma - Stmt of Changes in Assets &amp; Liabilities</v>
          </cell>
          <cell r="P99">
            <v>0</v>
          </cell>
        </row>
        <row r="100">
          <cell r="A100">
            <v>908</v>
          </cell>
          <cell r="C100"/>
          <cell r="D100" t="str">
            <v>Offline Component Unit Financial Statements - CAFR Format</v>
          </cell>
          <cell r="Q100" t="str">
            <v>revised 7/14/08</v>
          </cell>
        </row>
        <row r="101">
          <cell r="A101">
            <v>910</v>
          </cell>
          <cell r="C101"/>
          <cell r="D101" t="str">
            <v>Offline Proprietary Analytical Review - Computed Variances</v>
          </cell>
          <cell r="P101">
            <v>0</v>
          </cell>
          <cell r="Q101" t="str">
            <v>revised 7/14/08</v>
          </cell>
        </row>
        <row r="102">
          <cell r="A102">
            <v>911</v>
          </cell>
          <cell r="C102"/>
          <cell r="D102" t="str">
            <v>Offline Fiduciary Analytical Review - Computed Variances</v>
          </cell>
          <cell r="P102">
            <v>0</v>
          </cell>
        </row>
        <row r="103">
          <cell r="A103" t="str">
            <v>Exp</v>
          </cell>
          <cell r="C103"/>
          <cell r="D103" t="str">
            <v>Worksheet Explanations</v>
          </cell>
          <cell r="P103">
            <v>0</v>
          </cell>
        </row>
        <row r="104">
          <cell r="A104" t="str">
            <v>Comm</v>
          </cell>
          <cell r="C104"/>
          <cell r="D104" t="str">
            <v>Your Comments and Suggestions</v>
          </cell>
          <cell r="P104">
            <v>0</v>
          </cell>
        </row>
      </sheetData>
      <sheetData sheetId="1"/>
      <sheetData sheetId="2"/>
      <sheetData sheetId="3"/>
      <sheetData sheetId="4"/>
      <sheetData sheetId="5"/>
      <sheetData sheetId="6"/>
      <sheetData sheetId="7"/>
      <sheetData sheetId="8">
        <row r="5">
          <cell r="I5" t="str">
            <v>01</v>
          </cell>
        </row>
      </sheetData>
      <sheetData sheetId="9">
        <row r="6">
          <cell r="K6" t="str">
            <v>01</v>
          </cell>
        </row>
      </sheetData>
      <sheetData sheetId="10">
        <row r="6">
          <cell r="K6" t="str">
            <v>01</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6">
          <cell r="E6" t="str">
            <v>01</v>
          </cell>
        </row>
      </sheetData>
      <sheetData sheetId="30">
        <row r="6">
          <cell r="D6" t="str">
            <v>01</v>
          </cell>
        </row>
      </sheetData>
      <sheetData sheetId="31">
        <row r="6">
          <cell r="D6" t="str">
            <v>01</v>
          </cell>
        </row>
      </sheetData>
      <sheetData sheetId="32">
        <row r="6">
          <cell r="D6" t="str">
            <v>01</v>
          </cell>
        </row>
      </sheetData>
      <sheetData sheetId="33">
        <row r="6">
          <cell r="D6" t="str">
            <v>01</v>
          </cell>
        </row>
      </sheetData>
      <sheetData sheetId="34">
        <row r="6">
          <cell r="D6" t="str">
            <v>01</v>
          </cell>
        </row>
      </sheetData>
      <sheetData sheetId="35">
        <row r="6">
          <cell r="D6" t="str">
            <v>01</v>
          </cell>
        </row>
      </sheetData>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ow r="13">
          <cell r="A13">
            <v>100</v>
          </cell>
          <cell r="F13">
            <v>0</v>
          </cell>
        </row>
        <row r="14">
          <cell r="A14">
            <v>110</v>
          </cell>
          <cell r="F14">
            <v>0</v>
          </cell>
        </row>
        <row r="16">
          <cell r="A16">
            <v>124</v>
          </cell>
          <cell r="F16">
            <v>0</v>
          </cell>
        </row>
        <row r="17">
          <cell r="A17">
            <v>124</v>
          </cell>
          <cell r="F17">
            <v>0</v>
          </cell>
        </row>
        <row r="18">
          <cell r="A18">
            <v>124</v>
          </cell>
          <cell r="F18">
            <v>0</v>
          </cell>
        </row>
        <row r="19">
          <cell r="A19">
            <v>124</v>
          </cell>
          <cell r="F19">
            <v>0</v>
          </cell>
        </row>
        <row r="20">
          <cell r="A20">
            <v>124</v>
          </cell>
          <cell r="F20">
            <v>0</v>
          </cell>
        </row>
        <row r="21">
          <cell r="A21">
            <v>122</v>
          </cell>
          <cell r="F21">
            <v>0</v>
          </cell>
        </row>
        <row r="22">
          <cell r="A22">
            <v>120</v>
          </cell>
          <cell r="F22">
            <v>0</v>
          </cell>
        </row>
        <row r="23">
          <cell r="A23">
            <v>130</v>
          </cell>
          <cell r="F23">
            <v>0</v>
          </cell>
        </row>
        <row r="24">
          <cell r="A24">
            <v>140</v>
          </cell>
          <cell r="F24">
            <v>0</v>
          </cell>
        </row>
        <row r="25">
          <cell r="A25">
            <v>154</v>
          </cell>
          <cell r="F25">
            <v>0</v>
          </cell>
        </row>
        <row r="26">
          <cell r="A26">
            <v>160</v>
          </cell>
          <cell r="F26">
            <v>0</v>
          </cell>
        </row>
        <row r="27">
          <cell r="A27">
            <v>162</v>
          </cell>
          <cell r="F27">
            <v>0</v>
          </cell>
        </row>
        <row r="28">
          <cell r="F28">
            <v>0</v>
          </cell>
        </row>
        <row r="31">
          <cell r="A31">
            <v>110</v>
          </cell>
          <cell r="F31">
            <v>0</v>
          </cell>
        </row>
        <row r="33">
          <cell r="A33">
            <v>124</v>
          </cell>
          <cell r="F33">
            <v>0</v>
          </cell>
        </row>
        <row r="34">
          <cell r="A34">
            <v>124</v>
          </cell>
          <cell r="F34">
            <v>0</v>
          </cell>
        </row>
        <row r="35">
          <cell r="A35">
            <v>124</v>
          </cell>
          <cell r="F35">
            <v>0</v>
          </cell>
        </row>
        <row r="36">
          <cell r="A36">
            <v>124</v>
          </cell>
          <cell r="F36">
            <v>0</v>
          </cell>
        </row>
        <row r="37">
          <cell r="A37">
            <v>124</v>
          </cell>
          <cell r="F37">
            <v>0</v>
          </cell>
        </row>
        <row r="38">
          <cell r="A38">
            <v>154</v>
          </cell>
          <cell r="F38">
            <v>0</v>
          </cell>
        </row>
        <row r="39">
          <cell r="A39">
            <v>157</v>
          </cell>
          <cell r="F39">
            <v>0</v>
          </cell>
        </row>
        <row r="40">
          <cell r="A40">
            <v>160</v>
          </cell>
          <cell r="F40">
            <v>0</v>
          </cell>
        </row>
        <row r="41">
          <cell r="A41">
            <v>162</v>
          </cell>
          <cell r="F41">
            <v>0</v>
          </cell>
        </row>
        <row r="42">
          <cell r="A42">
            <v>163</v>
          </cell>
          <cell r="F42">
            <v>0</v>
          </cell>
        </row>
        <row r="43">
          <cell r="A43">
            <v>164</v>
          </cell>
          <cell r="F43">
            <v>0</v>
          </cell>
        </row>
        <row r="44">
          <cell r="A44">
            <v>170</v>
          </cell>
          <cell r="F44">
            <v>0</v>
          </cell>
        </row>
        <row r="45">
          <cell r="A45">
            <v>171</v>
          </cell>
          <cell r="F45">
            <v>0</v>
          </cell>
        </row>
        <row r="46">
          <cell r="F46">
            <v>0</v>
          </cell>
        </row>
        <row r="48">
          <cell r="F48">
            <v>0</v>
          </cell>
        </row>
        <row r="54">
          <cell r="A54">
            <v>204</v>
          </cell>
          <cell r="F54">
            <v>0</v>
          </cell>
        </row>
        <row r="55">
          <cell r="A55">
            <v>204</v>
          </cell>
          <cell r="F55">
            <v>0</v>
          </cell>
        </row>
        <row r="56">
          <cell r="A56">
            <v>204</v>
          </cell>
          <cell r="F56">
            <v>0</v>
          </cell>
        </row>
        <row r="57">
          <cell r="A57">
            <v>204</v>
          </cell>
          <cell r="F57">
            <v>0</v>
          </cell>
        </row>
        <row r="58">
          <cell r="A58">
            <v>204</v>
          </cell>
          <cell r="F58">
            <v>0</v>
          </cell>
        </row>
        <row r="59">
          <cell r="A59">
            <v>210</v>
          </cell>
          <cell r="F59">
            <v>0</v>
          </cell>
        </row>
        <row r="60">
          <cell r="A60">
            <v>202</v>
          </cell>
          <cell r="F60">
            <v>0</v>
          </cell>
        </row>
        <row r="61">
          <cell r="A61">
            <v>200</v>
          </cell>
          <cell r="F61">
            <v>0</v>
          </cell>
        </row>
        <row r="62">
          <cell r="A62">
            <v>220</v>
          </cell>
          <cell r="F62">
            <v>0</v>
          </cell>
        </row>
        <row r="63">
          <cell r="A63">
            <v>222</v>
          </cell>
          <cell r="F63">
            <v>0</v>
          </cell>
        </row>
        <row r="64">
          <cell r="A64">
            <v>230</v>
          </cell>
          <cell r="F64">
            <v>0</v>
          </cell>
        </row>
        <row r="65">
          <cell r="A65">
            <v>235</v>
          </cell>
          <cell r="F65">
            <v>0</v>
          </cell>
        </row>
        <row r="66">
          <cell r="A66">
            <v>240</v>
          </cell>
          <cell r="F66">
            <v>0</v>
          </cell>
        </row>
        <row r="67">
          <cell r="A67">
            <v>240</v>
          </cell>
          <cell r="F67">
            <v>0</v>
          </cell>
        </row>
        <row r="68">
          <cell r="A68">
            <v>240</v>
          </cell>
          <cell r="F68">
            <v>0</v>
          </cell>
        </row>
        <row r="69">
          <cell r="A69">
            <v>240</v>
          </cell>
          <cell r="F69">
            <v>0</v>
          </cell>
        </row>
        <row r="70">
          <cell r="A70">
            <v>240</v>
          </cell>
          <cell r="F70">
            <v>0</v>
          </cell>
        </row>
        <row r="71">
          <cell r="F71">
            <v>0</v>
          </cell>
        </row>
        <row r="75">
          <cell r="A75">
            <v>204</v>
          </cell>
          <cell r="F75">
            <v>0</v>
          </cell>
        </row>
        <row r="76">
          <cell r="A76">
            <v>204</v>
          </cell>
          <cell r="F76">
            <v>0</v>
          </cell>
        </row>
        <row r="77">
          <cell r="A77">
            <v>204</v>
          </cell>
          <cell r="F77">
            <v>0</v>
          </cell>
        </row>
        <row r="78">
          <cell r="A78">
            <v>225</v>
          </cell>
          <cell r="F78">
            <v>0</v>
          </cell>
        </row>
        <row r="79">
          <cell r="A79">
            <v>230</v>
          </cell>
          <cell r="F79">
            <v>0</v>
          </cell>
        </row>
        <row r="80">
          <cell r="A80">
            <v>235</v>
          </cell>
          <cell r="F80">
            <v>0</v>
          </cell>
        </row>
        <row r="81">
          <cell r="A81">
            <v>241</v>
          </cell>
          <cell r="F81">
            <v>0</v>
          </cell>
        </row>
        <row r="82">
          <cell r="A82">
            <v>241</v>
          </cell>
          <cell r="F82">
            <v>0</v>
          </cell>
        </row>
        <row r="83">
          <cell r="A83">
            <v>241</v>
          </cell>
          <cell r="F83">
            <v>0</v>
          </cell>
        </row>
        <row r="84">
          <cell r="A84">
            <v>241</v>
          </cell>
          <cell r="F84">
            <v>0</v>
          </cell>
        </row>
        <row r="85">
          <cell r="A85">
            <v>241</v>
          </cell>
          <cell r="F85">
            <v>0</v>
          </cell>
        </row>
        <row r="86">
          <cell r="F86">
            <v>0</v>
          </cell>
        </row>
        <row r="88">
          <cell r="F88">
            <v>0</v>
          </cell>
        </row>
        <row r="91">
          <cell r="A91">
            <v>300</v>
          </cell>
          <cell r="F91">
            <v>0</v>
          </cell>
        </row>
        <row r="93">
          <cell r="A93">
            <v>305</v>
          </cell>
          <cell r="F93">
            <v>0</v>
          </cell>
        </row>
        <row r="94">
          <cell r="A94">
            <v>310</v>
          </cell>
          <cell r="F94">
            <v>0</v>
          </cell>
        </row>
        <row r="95">
          <cell r="A95">
            <v>315</v>
          </cell>
          <cell r="F95">
            <v>0</v>
          </cell>
        </row>
        <row r="96">
          <cell r="A96">
            <v>320</v>
          </cell>
        </row>
        <row r="97">
          <cell r="F97">
            <v>0</v>
          </cell>
        </row>
        <row r="99">
          <cell r="F99" t="str">
            <v>In Bal.</v>
          </cell>
        </row>
        <row r="103">
          <cell r="A103">
            <v>500</v>
          </cell>
          <cell r="F103">
            <v>0</v>
          </cell>
        </row>
        <row r="104">
          <cell r="A104">
            <v>500</v>
          </cell>
          <cell r="F104">
            <v>0</v>
          </cell>
        </row>
        <row r="105">
          <cell r="A105">
            <v>500</v>
          </cell>
          <cell r="F105">
            <v>0</v>
          </cell>
        </row>
        <row r="106">
          <cell r="A106">
            <v>500</v>
          </cell>
          <cell r="F106">
            <v>0</v>
          </cell>
        </row>
        <row r="107">
          <cell r="A107">
            <v>500</v>
          </cell>
          <cell r="F107">
            <v>0</v>
          </cell>
        </row>
        <row r="108">
          <cell r="A108">
            <v>500</v>
          </cell>
          <cell r="F108">
            <v>0</v>
          </cell>
        </row>
        <row r="109">
          <cell r="A109">
            <v>500</v>
          </cell>
          <cell r="F109">
            <v>0</v>
          </cell>
        </row>
        <row r="110">
          <cell r="A110">
            <v>500</v>
          </cell>
          <cell r="F110">
            <v>0</v>
          </cell>
        </row>
        <row r="111">
          <cell r="F111">
            <v>0</v>
          </cell>
        </row>
        <row r="114">
          <cell r="A114">
            <v>600</v>
          </cell>
          <cell r="F114">
            <v>0</v>
          </cell>
        </row>
        <row r="115">
          <cell r="A115">
            <v>600</v>
          </cell>
          <cell r="F115">
            <v>0</v>
          </cell>
        </row>
        <row r="116">
          <cell r="A116">
            <v>600</v>
          </cell>
          <cell r="F116">
            <v>0</v>
          </cell>
        </row>
        <row r="117">
          <cell r="A117">
            <v>600</v>
          </cell>
          <cell r="F117">
            <v>0</v>
          </cell>
        </row>
        <row r="118">
          <cell r="A118">
            <v>600</v>
          </cell>
          <cell r="F118">
            <v>0</v>
          </cell>
        </row>
        <row r="119">
          <cell r="A119">
            <v>600</v>
          </cell>
          <cell r="F119">
            <v>0</v>
          </cell>
        </row>
        <row r="120">
          <cell r="A120">
            <v>600</v>
          </cell>
          <cell r="F120">
            <v>0</v>
          </cell>
        </row>
        <row r="121">
          <cell r="A121">
            <v>600</v>
          </cell>
          <cell r="F121">
            <v>0</v>
          </cell>
        </row>
        <row r="122">
          <cell r="A122">
            <v>600</v>
          </cell>
          <cell r="F122">
            <v>0</v>
          </cell>
        </row>
        <row r="123">
          <cell r="F123">
            <v>0</v>
          </cell>
        </row>
        <row r="124">
          <cell r="F124">
            <v>0</v>
          </cell>
        </row>
        <row r="127">
          <cell r="A127">
            <v>510</v>
          </cell>
          <cell r="F127">
            <v>0</v>
          </cell>
        </row>
        <row r="128">
          <cell r="A128">
            <v>512</v>
          </cell>
          <cell r="F128">
            <v>0</v>
          </cell>
        </row>
        <row r="129">
          <cell r="A129">
            <v>512</v>
          </cell>
          <cell r="F129">
            <v>0</v>
          </cell>
        </row>
        <row r="130">
          <cell r="A130">
            <v>601</v>
          </cell>
          <cell r="F130">
            <v>0</v>
          </cell>
        </row>
        <row r="131">
          <cell r="A131">
            <v>520</v>
          </cell>
          <cell r="F131">
            <v>0</v>
          </cell>
        </row>
        <row r="132">
          <cell r="A132">
            <v>601</v>
          </cell>
          <cell r="F132">
            <v>0</v>
          </cell>
        </row>
        <row r="133">
          <cell r="A133">
            <v>512</v>
          </cell>
          <cell r="F133">
            <v>0</v>
          </cell>
        </row>
        <row r="134">
          <cell r="A134">
            <v>520</v>
          </cell>
          <cell r="F134">
            <v>0</v>
          </cell>
        </row>
        <row r="135">
          <cell r="A135">
            <v>601</v>
          </cell>
          <cell r="F135">
            <v>0</v>
          </cell>
        </row>
        <row r="136">
          <cell r="A136">
            <v>512</v>
          </cell>
          <cell r="F136">
            <v>0</v>
          </cell>
        </row>
        <row r="137">
          <cell r="A137">
            <v>601</v>
          </cell>
          <cell r="F137">
            <v>0</v>
          </cell>
        </row>
        <row r="138">
          <cell r="F138">
            <v>0</v>
          </cell>
        </row>
        <row r="139">
          <cell r="F139">
            <v>0</v>
          </cell>
        </row>
        <row r="140">
          <cell r="A140">
            <v>511</v>
          </cell>
          <cell r="F140">
            <v>0</v>
          </cell>
        </row>
        <row r="141">
          <cell r="A141">
            <v>513</v>
          </cell>
          <cell r="F141">
            <v>0</v>
          </cell>
        </row>
        <row r="142">
          <cell r="A142">
            <v>513</v>
          </cell>
          <cell r="F142">
            <v>0</v>
          </cell>
        </row>
        <row r="143">
          <cell r="A143">
            <v>700</v>
          </cell>
          <cell r="F143">
            <v>0</v>
          </cell>
        </row>
        <row r="144">
          <cell r="A144">
            <v>701</v>
          </cell>
          <cell r="F144">
            <v>0</v>
          </cell>
        </row>
        <row r="145">
          <cell r="F145">
            <v>0</v>
          </cell>
        </row>
        <row r="146">
          <cell r="A146">
            <v>800</v>
          </cell>
          <cell r="F146">
            <v>0</v>
          </cell>
        </row>
        <row r="147">
          <cell r="A147">
            <v>801</v>
          </cell>
          <cell r="F147">
            <v>0</v>
          </cell>
        </row>
      </sheetData>
      <sheetData sheetId="64"/>
      <sheetData sheetId="65"/>
      <sheetData sheetId="66"/>
      <sheetData sheetId="67"/>
      <sheetData sheetId="68"/>
      <sheetData sheetId="69"/>
      <sheetData sheetId="70"/>
      <sheetData sheetId="71">
        <row r="3">
          <cell r="A3" t="str">
            <v>01 North Carolina General Assembly</v>
          </cell>
          <cell r="B3">
            <v>1</v>
          </cell>
          <cell r="C3" t="str">
            <v>01</v>
          </cell>
          <cell r="D3" t="str">
            <v>North Carolina General Assembly</v>
          </cell>
          <cell r="E3" t="str">
            <v>PG</v>
          </cell>
        </row>
        <row r="4">
          <cell r="A4" t="str">
            <v>02 Administrative Office of the Courts</v>
          </cell>
          <cell r="B4">
            <v>2</v>
          </cell>
          <cell r="C4" t="str">
            <v>02</v>
          </cell>
          <cell r="D4" t="str">
            <v>Administrative Office of the Courts</v>
          </cell>
          <cell r="E4" t="str">
            <v>PG</v>
          </cell>
        </row>
        <row r="5">
          <cell r="A5" t="str">
            <v>03 Office of the Governor</v>
          </cell>
          <cell r="B5">
            <v>3</v>
          </cell>
          <cell r="C5" t="str">
            <v>03</v>
          </cell>
          <cell r="D5" t="str">
            <v>Office of the Governor</v>
          </cell>
          <cell r="E5" t="str">
            <v>PG</v>
          </cell>
        </row>
        <row r="6">
          <cell r="A6" t="str">
            <v>04 Office of Lieutenant Governor</v>
          </cell>
          <cell r="B6">
            <v>4</v>
          </cell>
          <cell r="C6" t="str">
            <v>04</v>
          </cell>
          <cell r="D6" t="str">
            <v>Office of Lieutenant Governor</v>
          </cell>
          <cell r="E6" t="str">
            <v>PG</v>
          </cell>
        </row>
        <row r="7">
          <cell r="A7" t="str">
            <v>05 Office of the Secretary of State</v>
          </cell>
          <cell r="B7">
            <v>5</v>
          </cell>
          <cell r="C7" t="str">
            <v>05</v>
          </cell>
          <cell r="D7" t="str">
            <v>Office of the Secretary of State</v>
          </cell>
          <cell r="E7" t="str">
            <v>PG</v>
          </cell>
        </row>
        <row r="8">
          <cell r="A8" t="str">
            <v>06 Office of the State Auditor</v>
          </cell>
          <cell r="B8">
            <v>6</v>
          </cell>
          <cell r="C8" t="str">
            <v>06</v>
          </cell>
          <cell r="D8" t="str">
            <v>Office of the State Auditor</v>
          </cell>
          <cell r="E8" t="str">
            <v>PG</v>
          </cell>
        </row>
        <row r="9">
          <cell r="A9" t="str">
            <v xml:space="preserve">07 Department of the State Treasurer </v>
          </cell>
          <cell r="B9">
            <v>7</v>
          </cell>
          <cell r="C9" t="str">
            <v>07</v>
          </cell>
          <cell r="D9" t="str">
            <v xml:space="preserve">Department of the State Treasurer </v>
          </cell>
          <cell r="E9" t="str">
            <v>PG</v>
          </cell>
        </row>
        <row r="10">
          <cell r="A10" t="str">
            <v xml:space="preserve">08 Department of Public Instruction </v>
          </cell>
          <cell r="B10">
            <v>8</v>
          </cell>
          <cell r="C10" t="str">
            <v>08</v>
          </cell>
          <cell r="D10" t="str">
            <v xml:space="preserve">Department of Public Instruction </v>
          </cell>
          <cell r="E10" t="str">
            <v>PG</v>
          </cell>
        </row>
        <row r="11">
          <cell r="A11" t="str">
            <v xml:space="preserve">09 Department of Justice </v>
          </cell>
          <cell r="B11">
            <v>9</v>
          </cell>
          <cell r="C11" t="str">
            <v>09</v>
          </cell>
          <cell r="D11" t="str">
            <v xml:space="preserve">Department of Justice </v>
          </cell>
          <cell r="E11" t="str">
            <v>PG</v>
          </cell>
        </row>
        <row r="12">
          <cell r="A12" t="str">
            <v>10 Department of Agriculture</v>
          </cell>
          <cell r="B12">
            <v>10</v>
          </cell>
          <cell r="C12" t="str">
            <v>10</v>
          </cell>
          <cell r="D12" t="str">
            <v>Department of Agriculture</v>
          </cell>
          <cell r="E12" t="str">
            <v>PG</v>
          </cell>
        </row>
        <row r="13">
          <cell r="A13" t="str">
            <v>10F NC Agricultural Finance Authority</v>
          </cell>
          <cell r="B13" t="str">
            <v>10F</v>
          </cell>
          <cell r="C13" t="str">
            <v>10F</v>
          </cell>
          <cell r="D13" t="str">
            <v>NC Agricultural Finance Authority</v>
          </cell>
          <cell r="E13" t="str">
            <v>CU-Nonmajor</v>
          </cell>
        </row>
        <row r="14">
          <cell r="A14" t="str">
            <v>11 Department of Labor</v>
          </cell>
          <cell r="B14">
            <v>11</v>
          </cell>
          <cell r="C14" t="str">
            <v>11</v>
          </cell>
          <cell r="D14" t="str">
            <v>Department of Labor</v>
          </cell>
          <cell r="E14" t="str">
            <v>PG</v>
          </cell>
        </row>
        <row r="15">
          <cell r="A15" t="str">
            <v xml:space="preserve">12 Department of Insurance </v>
          </cell>
          <cell r="B15">
            <v>12</v>
          </cell>
          <cell r="C15" t="str">
            <v>12</v>
          </cell>
          <cell r="D15" t="str">
            <v xml:space="preserve">Department of Insurance </v>
          </cell>
          <cell r="E15" t="str">
            <v>PG</v>
          </cell>
        </row>
        <row r="16">
          <cell r="A16" t="str">
            <v xml:space="preserve">13 Department of Administration </v>
          </cell>
          <cell r="B16">
            <v>13</v>
          </cell>
          <cell r="C16" t="str">
            <v>13</v>
          </cell>
          <cell r="D16" t="str">
            <v xml:space="preserve">Department of Administration </v>
          </cell>
          <cell r="E16" t="str">
            <v>PG</v>
          </cell>
        </row>
        <row r="17">
          <cell r="A17" t="str">
            <v xml:space="preserve">14 Office of the State Controller </v>
          </cell>
          <cell r="B17">
            <v>14</v>
          </cell>
          <cell r="C17" t="str">
            <v>14</v>
          </cell>
          <cell r="D17" t="str">
            <v xml:space="preserve">Office of the State Controller </v>
          </cell>
          <cell r="E17" t="str">
            <v>PG</v>
          </cell>
        </row>
        <row r="18">
          <cell r="A18" t="str">
            <v>15 Department of Transportation</v>
          </cell>
          <cell r="B18">
            <v>15</v>
          </cell>
          <cell r="C18" t="str">
            <v>15</v>
          </cell>
          <cell r="D18" t="str">
            <v>Department of Transportation</v>
          </cell>
          <cell r="E18" t="str">
            <v>PG</v>
          </cell>
        </row>
        <row r="19">
          <cell r="A19" t="str">
            <v>15T NC Turnpike Authority</v>
          </cell>
          <cell r="B19" t="str">
            <v>15T</v>
          </cell>
          <cell r="C19" t="str">
            <v>15T</v>
          </cell>
          <cell r="D19" t="str">
            <v>NC Turnpike Authority</v>
          </cell>
          <cell r="E19" t="str">
            <v>CU-Nonmajor</v>
          </cell>
        </row>
        <row r="20">
          <cell r="A20" t="str">
            <v>16 Dept. of Environment &amp; Natural Res.</v>
          </cell>
          <cell r="B20">
            <v>16</v>
          </cell>
          <cell r="C20" t="str">
            <v>16</v>
          </cell>
          <cell r="D20" t="str">
            <v>Dept. of Environment &amp; Natural Res.</v>
          </cell>
          <cell r="E20" t="str">
            <v>PG</v>
          </cell>
        </row>
        <row r="21">
          <cell r="A21" t="str">
            <v>17 Wildlife Resources Commission</v>
          </cell>
          <cell r="B21">
            <v>17</v>
          </cell>
          <cell r="C21" t="str">
            <v>17</v>
          </cell>
          <cell r="D21" t="str">
            <v>Wildlife Resources Commission</v>
          </cell>
          <cell r="E21" t="str">
            <v>PG</v>
          </cell>
        </row>
        <row r="22">
          <cell r="A22" t="str">
            <v>18 Dept. of Juvenile Justice &amp; Delinquency Prev.</v>
          </cell>
          <cell r="B22">
            <v>18</v>
          </cell>
          <cell r="C22" t="str">
            <v>18</v>
          </cell>
          <cell r="D22" t="str">
            <v>Dept. of Juvenile Justice &amp; Delinquency Prev.</v>
          </cell>
          <cell r="E22" t="str">
            <v>PG</v>
          </cell>
        </row>
        <row r="23">
          <cell r="A23" t="str">
            <v>2X Dept. of Health and Human Services</v>
          </cell>
          <cell r="B23" t="str">
            <v>2X</v>
          </cell>
          <cell r="C23" t="str">
            <v>2X</v>
          </cell>
          <cell r="D23" t="str">
            <v>Dept. of Health and Human Services</v>
          </cell>
          <cell r="E23" t="str">
            <v>PG</v>
          </cell>
        </row>
        <row r="24">
          <cell r="A24" t="str">
            <v>3X DHHS - Mental Health</v>
          </cell>
          <cell r="B24" t="str">
            <v>3X</v>
          </cell>
          <cell r="C24" t="str">
            <v>3X</v>
          </cell>
          <cell r="D24" t="str">
            <v>DHHS - Mental Health</v>
          </cell>
          <cell r="E24" t="str">
            <v>PG</v>
          </cell>
        </row>
        <row r="25">
          <cell r="A25" t="str">
            <v>41 Information Technology Services</v>
          </cell>
          <cell r="B25">
            <v>41</v>
          </cell>
          <cell r="C25" t="str">
            <v>41</v>
          </cell>
          <cell r="D25" t="str">
            <v>Information Technology Services</v>
          </cell>
          <cell r="E25" t="str">
            <v>PG</v>
          </cell>
        </row>
        <row r="26">
          <cell r="A26" t="str">
            <v>42 Department of Correction</v>
          </cell>
          <cell r="B26">
            <v>42</v>
          </cell>
          <cell r="C26" t="str">
            <v>42</v>
          </cell>
          <cell r="D26" t="str">
            <v>Department of Correction</v>
          </cell>
          <cell r="E26" t="str">
            <v>PG</v>
          </cell>
        </row>
        <row r="27">
          <cell r="A27" t="str">
            <v>43 Department of Commerce</v>
          </cell>
          <cell r="B27">
            <v>43</v>
          </cell>
          <cell r="C27" t="str">
            <v>43</v>
          </cell>
          <cell r="D27" t="str">
            <v>Department of Commerce</v>
          </cell>
          <cell r="E27" t="str">
            <v>PG</v>
          </cell>
        </row>
        <row r="28">
          <cell r="A28" t="str">
            <v>44 Employment Security Commission</v>
          </cell>
          <cell r="B28">
            <v>44</v>
          </cell>
          <cell r="C28" t="str">
            <v>44</v>
          </cell>
          <cell r="D28" t="str">
            <v>Employment Security Commission</v>
          </cell>
          <cell r="E28" t="str">
            <v>PG</v>
          </cell>
        </row>
        <row r="29">
          <cell r="A29" t="str">
            <v>45 Department of Revenue</v>
          </cell>
          <cell r="B29">
            <v>45</v>
          </cell>
          <cell r="C29" t="str">
            <v>45</v>
          </cell>
          <cell r="D29" t="str">
            <v>Department of Revenue</v>
          </cell>
          <cell r="E29" t="str">
            <v>PG</v>
          </cell>
        </row>
        <row r="30">
          <cell r="A30" t="str">
            <v>46 Department of Cultural Resources</v>
          </cell>
          <cell r="B30">
            <v>46</v>
          </cell>
          <cell r="C30" t="str">
            <v>46</v>
          </cell>
          <cell r="D30" t="str">
            <v>Department of Cultural Resources</v>
          </cell>
          <cell r="E30" t="str">
            <v>PG</v>
          </cell>
        </row>
        <row r="31">
          <cell r="A31" t="str">
            <v>47 Dept. of Crime Control &amp; Public Safety</v>
          </cell>
          <cell r="B31">
            <v>47</v>
          </cell>
          <cell r="C31" t="str">
            <v>47</v>
          </cell>
          <cell r="D31" t="str">
            <v>Dept. of Crime Control &amp; Public Safety</v>
          </cell>
          <cell r="E31" t="str">
            <v>PG</v>
          </cell>
        </row>
        <row r="32">
          <cell r="A32" t="str">
            <v>48 UNC Hospitals</v>
          </cell>
          <cell r="B32">
            <v>48</v>
          </cell>
          <cell r="C32" t="str">
            <v>48</v>
          </cell>
          <cell r="D32" t="str">
            <v>UNC Hospitals</v>
          </cell>
          <cell r="E32" t="str">
            <v>CU-UNC</v>
          </cell>
        </row>
        <row r="33">
          <cell r="A33" t="str">
            <v>48E UNC Hospitals - Enterprise Fund</v>
          </cell>
          <cell r="B33" t="str">
            <v>48E</v>
          </cell>
          <cell r="C33" t="str">
            <v>48E</v>
          </cell>
          <cell r="D33" t="str">
            <v>UNC Hospitals - Enterprise Fund</v>
          </cell>
          <cell r="E33" t="str">
            <v>CU-UNC</v>
          </cell>
        </row>
        <row r="34">
          <cell r="A34" t="str">
            <v>48L UNC Hospitals - LITF</v>
          </cell>
          <cell r="B34" t="str">
            <v>48L</v>
          </cell>
          <cell r="C34" t="str">
            <v>48L</v>
          </cell>
          <cell r="D34" t="str">
            <v>UNC Hospitals - LITF</v>
          </cell>
          <cell r="E34" t="str">
            <v>CU-UNC</v>
          </cell>
        </row>
        <row r="35">
          <cell r="A35" t="str">
            <v>48R Rex Healthcare</v>
          </cell>
          <cell r="B35" t="str">
            <v>48R</v>
          </cell>
          <cell r="C35" t="str">
            <v>48R</v>
          </cell>
          <cell r="D35" t="str">
            <v>Rex Healthcare</v>
          </cell>
          <cell r="E35" t="str">
            <v>CU-UNC</v>
          </cell>
        </row>
        <row r="36">
          <cell r="A36" t="str">
            <v>50 Community College System Office</v>
          </cell>
          <cell r="B36">
            <v>50</v>
          </cell>
          <cell r="C36" t="str">
            <v>50</v>
          </cell>
          <cell r="D36" t="str">
            <v>Community College System Office</v>
          </cell>
          <cell r="E36" t="str">
            <v>PG</v>
          </cell>
        </row>
        <row r="37">
          <cell r="A37" t="str">
            <v>60 State Board of Elections</v>
          </cell>
          <cell r="B37">
            <v>60</v>
          </cell>
          <cell r="C37" t="str">
            <v>60</v>
          </cell>
          <cell r="D37" t="str">
            <v>State Board of Elections</v>
          </cell>
          <cell r="E37" t="str">
            <v>PG</v>
          </cell>
        </row>
        <row r="38">
          <cell r="A38" t="str">
            <v>61 NC Education Lottery</v>
          </cell>
          <cell r="B38" t="str">
            <v>61</v>
          </cell>
          <cell r="C38" t="str">
            <v>61</v>
          </cell>
          <cell r="D38" t="str">
            <v>NC Education Lottery</v>
          </cell>
          <cell r="E38" t="str">
            <v>PG</v>
          </cell>
        </row>
        <row r="39">
          <cell r="A39" t="str">
            <v>67 Office of Administrative Hearings</v>
          </cell>
          <cell r="B39">
            <v>67</v>
          </cell>
          <cell r="C39" t="str">
            <v>67</v>
          </cell>
          <cell r="D39" t="str">
            <v>Office of Administrative Hearings</v>
          </cell>
          <cell r="E39" t="str">
            <v>PG</v>
          </cell>
        </row>
        <row r="40">
          <cell r="A40" t="str">
            <v>69 USS North Carolina Battleship Comm.</v>
          </cell>
          <cell r="B40" t="str">
            <v>69</v>
          </cell>
          <cell r="C40" t="str">
            <v>69</v>
          </cell>
          <cell r="D40" t="str">
            <v>USS North Carolina Battleship Comm.</v>
          </cell>
          <cell r="E40" t="str">
            <v>PG</v>
          </cell>
        </row>
        <row r="41">
          <cell r="A41" t="str">
            <v>6A State Health Plan</v>
          </cell>
          <cell r="B41" t="str">
            <v>6A</v>
          </cell>
          <cell r="C41" t="str">
            <v>6A</v>
          </cell>
          <cell r="D41" t="str">
            <v>State Health Plan</v>
          </cell>
          <cell r="E41" t="str">
            <v>PG</v>
          </cell>
        </row>
        <row r="42">
          <cell r="A42" t="str">
            <v>6B Deferred Comp</v>
          </cell>
          <cell r="B42" t="str">
            <v>6B</v>
          </cell>
          <cell r="C42" t="str">
            <v>6B</v>
          </cell>
          <cell r="D42" t="str">
            <v>Deferred Comp</v>
          </cell>
          <cell r="E42" t="str">
            <v>PG</v>
          </cell>
        </row>
        <row r="43">
          <cell r="A43" t="str">
            <v>6C NC 401(k) Plan</v>
          </cell>
          <cell r="B43" t="str">
            <v>6C</v>
          </cell>
          <cell r="C43" t="str">
            <v>6C</v>
          </cell>
          <cell r="D43" t="str">
            <v>NC 401(k) Plan</v>
          </cell>
          <cell r="E43" t="str">
            <v>PG</v>
          </cell>
        </row>
        <row r="44">
          <cell r="A44" t="str">
            <v>70 Admin. Rules Review Cm.</v>
          </cell>
          <cell r="B44">
            <v>70</v>
          </cell>
          <cell r="C44" t="str">
            <v>70</v>
          </cell>
          <cell r="D44" t="str">
            <v>Admin. Rules Review Cm.</v>
          </cell>
          <cell r="E44" t="str">
            <v>PG</v>
          </cell>
        </row>
        <row r="45">
          <cell r="A45" t="str">
            <v>71 Clerk of Supreme Court</v>
          </cell>
          <cell r="B45" t="str">
            <v>71</v>
          </cell>
          <cell r="C45" t="str">
            <v>71</v>
          </cell>
          <cell r="D45" t="str">
            <v>Clerk of Supreme Court</v>
          </cell>
          <cell r="E45" t="str">
            <v>PG</v>
          </cell>
        </row>
        <row r="46">
          <cell r="A46" t="str">
            <v>72 Clerk of Court of Appeals</v>
          </cell>
          <cell r="B46" t="str">
            <v>72</v>
          </cell>
          <cell r="C46" t="str">
            <v>72</v>
          </cell>
          <cell r="D46" t="str">
            <v>Clerk of Court of Appeals</v>
          </cell>
          <cell r="E46" t="str">
            <v>PG</v>
          </cell>
        </row>
        <row r="47">
          <cell r="A47" t="str">
            <v>87 School of Science &amp; Mathematics</v>
          </cell>
          <cell r="B47">
            <v>87</v>
          </cell>
          <cell r="C47" t="str">
            <v>87</v>
          </cell>
          <cell r="D47" t="str">
            <v>School of Science &amp; Mathematics</v>
          </cell>
          <cell r="E47" t="str">
            <v>CU-UNC</v>
          </cell>
        </row>
        <row r="48">
          <cell r="A48" t="str">
            <v>0A North Carolina Housing Finance Ag.</v>
          </cell>
          <cell r="B48" t="str">
            <v>0A</v>
          </cell>
          <cell r="C48" t="str">
            <v>0A</v>
          </cell>
          <cell r="D48" t="str">
            <v>North Carolina Housing Finance Ag.</v>
          </cell>
          <cell r="E48" t="str">
            <v>CU-Major</v>
          </cell>
        </row>
        <row r="49">
          <cell r="A49" t="str">
            <v>90 General Fund - OSC</v>
          </cell>
          <cell r="B49" t="str">
            <v>90</v>
          </cell>
          <cell r="C49" t="str">
            <v>90</v>
          </cell>
          <cell r="D49" t="str">
            <v>General Fund - OSC</v>
          </cell>
          <cell r="E49" t="str">
            <v>PG</v>
          </cell>
        </row>
        <row r="50">
          <cell r="A50" t="str">
            <v>99 General Fund - DOR</v>
          </cell>
          <cell r="B50" t="str">
            <v>99</v>
          </cell>
          <cell r="C50" t="str">
            <v>99</v>
          </cell>
          <cell r="D50" t="str">
            <v>General Fund - DOR</v>
          </cell>
          <cell r="E50" t="str">
            <v>PG</v>
          </cell>
        </row>
        <row r="51">
          <cell r="A51" t="str">
            <v>RX OSC-Central Accounts</v>
          </cell>
          <cell r="B51" t="str">
            <v>RX</v>
          </cell>
          <cell r="C51" t="str">
            <v>RX</v>
          </cell>
          <cell r="D51" t="str">
            <v>OSC-Central Accounts</v>
          </cell>
          <cell r="E51" t="str">
            <v>PG</v>
          </cell>
        </row>
        <row r="52">
          <cell r="A52" t="str">
            <v>U10 UNC-General Administration</v>
          </cell>
          <cell r="B52" t="str">
            <v>U10</v>
          </cell>
          <cell r="C52" t="str">
            <v>U10</v>
          </cell>
          <cell r="D52" t="str">
            <v>UNC-General Administration</v>
          </cell>
          <cell r="E52" t="str">
            <v>CU-UNC</v>
          </cell>
        </row>
        <row r="53">
          <cell r="A53" t="str">
            <v>U20 UNC at Chapel Hill</v>
          </cell>
          <cell r="B53" t="str">
            <v>U20</v>
          </cell>
          <cell r="C53" t="str">
            <v>U20</v>
          </cell>
          <cell r="D53" t="str">
            <v>UNC at Chapel Hill</v>
          </cell>
          <cell r="E53" t="str">
            <v>CU-UNC</v>
          </cell>
        </row>
        <row r="54">
          <cell r="A54" t="str">
            <v>U30 North Carolina State University</v>
          </cell>
          <cell r="B54" t="str">
            <v>U30</v>
          </cell>
          <cell r="C54" t="str">
            <v>U30</v>
          </cell>
          <cell r="D54" t="str">
            <v>North Carolina State University</v>
          </cell>
          <cell r="E54" t="str">
            <v>CU-UNC</v>
          </cell>
        </row>
        <row r="55">
          <cell r="A55" t="str">
            <v>U40 UNC at Greensboro</v>
          </cell>
          <cell r="B55" t="str">
            <v>U40</v>
          </cell>
          <cell r="C55" t="str">
            <v>U40</v>
          </cell>
          <cell r="D55" t="str">
            <v>UNC at Greensboro</v>
          </cell>
          <cell r="E55" t="str">
            <v>CU-UNC</v>
          </cell>
        </row>
        <row r="56">
          <cell r="A56" t="str">
            <v>U50 UNC at Charlotte</v>
          </cell>
          <cell r="B56" t="str">
            <v>U50</v>
          </cell>
          <cell r="C56" t="str">
            <v>U50</v>
          </cell>
          <cell r="D56" t="str">
            <v>UNC at Charlotte</v>
          </cell>
          <cell r="E56" t="str">
            <v>CU-UNC</v>
          </cell>
        </row>
        <row r="57">
          <cell r="A57" t="str">
            <v>U55 UNC at Asheville</v>
          </cell>
          <cell r="B57" t="str">
            <v>U55</v>
          </cell>
          <cell r="C57" t="str">
            <v>U55</v>
          </cell>
          <cell r="D57" t="str">
            <v>UNC at Asheville</v>
          </cell>
          <cell r="E57" t="str">
            <v>CU-UNC</v>
          </cell>
        </row>
        <row r="58">
          <cell r="A58" t="str">
            <v>U60 UNC at Wilmington</v>
          </cell>
          <cell r="B58" t="str">
            <v>U60</v>
          </cell>
          <cell r="C58" t="str">
            <v>U60</v>
          </cell>
          <cell r="D58" t="str">
            <v>UNC at Wilmington</v>
          </cell>
          <cell r="E58" t="str">
            <v>CU-UNC</v>
          </cell>
        </row>
        <row r="59">
          <cell r="A59" t="str">
            <v>U65 East Carolina University</v>
          </cell>
          <cell r="B59" t="str">
            <v>U65</v>
          </cell>
          <cell r="C59" t="str">
            <v>U65</v>
          </cell>
          <cell r="D59" t="str">
            <v>East Carolina University</v>
          </cell>
          <cell r="E59" t="str">
            <v>CU-UNC</v>
          </cell>
        </row>
        <row r="60">
          <cell r="A60" t="str">
            <v>U70 North Carolina A&amp;T</v>
          </cell>
          <cell r="B60" t="str">
            <v>U70</v>
          </cell>
          <cell r="C60" t="str">
            <v>U70</v>
          </cell>
          <cell r="D60" t="str">
            <v>North Carolina A&amp;T</v>
          </cell>
          <cell r="E60" t="str">
            <v>CU-UNC</v>
          </cell>
        </row>
        <row r="61">
          <cell r="A61" t="str">
            <v>U75 Western Carolina University</v>
          </cell>
          <cell r="B61" t="str">
            <v>U75</v>
          </cell>
          <cell r="C61" t="str">
            <v>U75</v>
          </cell>
          <cell r="D61" t="str">
            <v>Western Carolina University</v>
          </cell>
          <cell r="E61" t="str">
            <v>CU-UNC</v>
          </cell>
        </row>
        <row r="62">
          <cell r="A62" t="str">
            <v>U80 Appalachian State University</v>
          </cell>
          <cell r="B62" t="str">
            <v>U80</v>
          </cell>
          <cell r="C62" t="str">
            <v>U80</v>
          </cell>
          <cell r="D62" t="str">
            <v>Appalachian State University</v>
          </cell>
          <cell r="E62" t="str">
            <v>CU-UNC</v>
          </cell>
        </row>
        <row r="63">
          <cell r="A63" t="str">
            <v>U82 UNC at Pembroke</v>
          </cell>
          <cell r="B63" t="str">
            <v>U82</v>
          </cell>
          <cell r="C63" t="str">
            <v>U82</v>
          </cell>
          <cell r="D63" t="str">
            <v>UNC at Pembroke</v>
          </cell>
          <cell r="E63" t="str">
            <v>CU-UNC</v>
          </cell>
        </row>
        <row r="64">
          <cell r="A64" t="str">
            <v>U84 Winston-Salem State University</v>
          </cell>
          <cell r="B64" t="str">
            <v>U84</v>
          </cell>
          <cell r="C64" t="str">
            <v>U84</v>
          </cell>
          <cell r="D64" t="str">
            <v>Winston-Salem State University</v>
          </cell>
          <cell r="E64" t="str">
            <v>CU-UNC</v>
          </cell>
        </row>
        <row r="65">
          <cell r="A65" t="str">
            <v>U86 Elizabeth City State University</v>
          </cell>
          <cell r="B65" t="str">
            <v>U86</v>
          </cell>
          <cell r="C65" t="str">
            <v>U86</v>
          </cell>
          <cell r="D65" t="str">
            <v>Elizabeth City State University</v>
          </cell>
          <cell r="E65" t="str">
            <v>CU-UNC</v>
          </cell>
        </row>
        <row r="66">
          <cell r="A66" t="str">
            <v>U88 Fayetteville State University</v>
          </cell>
          <cell r="B66" t="str">
            <v>U88</v>
          </cell>
          <cell r="C66" t="str">
            <v>U88</v>
          </cell>
          <cell r="D66" t="str">
            <v>Fayetteville State University</v>
          </cell>
          <cell r="E66" t="str">
            <v>CU-UNC</v>
          </cell>
        </row>
        <row r="67">
          <cell r="A67" t="str">
            <v>U90 North Carolina Central University</v>
          </cell>
          <cell r="B67" t="str">
            <v>U90</v>
          </cell>
          <cell r="C67" t="str">
            <v>U90</v>
          </cell>
          <cell r="D67" t="str">
            <v>North Carolina Central University</v>
          </cell>
          <cell r="E67" t="str">
            <v>CU-UNC</v>
          </cell>
        </row>
        <row r="68">
          <cell r="A68" t="str">
            <v>U92 North Carolina School of the Arts</v>
          </cell>
          <cell r="B68" t="str">
            <v>U92</v>
          </cell>
          <cell r="C68" t="str">
            <v>U92</v>
          </cell>
          <cell r="D68" t="str">
            <v>North Carolina School of the Arts</v>
          </cell>
          <cell r="E68" t="str">
            <v>CU-UNC</v>
          </cell>
        </row>
        <row r="69">
          <cell r="A69" t="str">
            <v>Z3 NC Global TransPark Authority</v>
          </cell>
          <cell r="B69" t="str">
            <v>Z3</v>
          </cell>
          <cell r="C69" t="str">
            <v>Z3</v>
          </cell>
          <cell r="D69" t="str">
            <v>NC Global TransPark Authority</v>
          </cell>
          <cell r="E69" t="str">
            <v>CU-Nonmajor</v>
          </cell>
        </row>
        <row r="70">
          <cell r="A70" t="str">
            <v>Z7 NC Partnership for Children</v>
          </cell>
          <cell r="B70" t="str">
            <v>Z7</v>
          </cell>
          <cell r="C70" t="str">
            <v>Z7</v>
          </cell>
          <cell r="D70" t="str">
            <v>NC Partnership for Children</v>
          </cell>
          <cell r="E70" t="str">
            <v>CU-Nonmajor</v>
          </cell>
        </row>
        <row r="71">
          <cell r="A71" t="str">
            <v>ZA NC State Ports Authority</v>
          </cell>
          <cell r="B71" t="str">
            <v>ZA</v>
          </cell>
          <cell r="C71" t="str">
            <v>ZA</v>
          </cell>
          <cell r="D71" t="str">
            <v>NC State Ports Authority</v>
          </cell>
          <cell r="E71" t="str">
            <v>CU-Nonmajor</v>
          </cell>
        </row>
        <row r="72">
          <cell r="A72" t="str">
            <v>ZB State Education Assistance Authority</v>
          </cell>
          <cell r="B72" t="str">
            <v>ZB</v>
          </cell>
          <cell r="C72" t="str">
            <v>ZB</v>
          </cell>
          <cell r="D72" t="str">
            <v>State Education Assistance Authority</v>
          </cell>
          <cell r="E72" t="str">
            <v>CU-Major</v>
          </cell>
        </row>
        <row r="73">
          <cell r="A73" t="str">
            <v>ZC Western NC Regional Economic Dev Comm</v>
          </cell>
          <cell r="B73" t="str">
            <v>ZC</v>
          </cell>
          <cell r="C73" t="str">
            <v>ZC</v>
          </cell>
          <cell r="D73" t="str">
            <v>Western NC Regional Economic Dev Comm</v>
          </cell>
          <cell r="E73" t="str">
            <v>CU-Nonmajor</v>
          </cell>
        </row>
        <row r="74">
          <cell r="A74" t="str">
            <v>ZD Northeastern NC Regional Econ Dev Comm</v>
          </cell>
          <cell r="B74" t="str">
            <v>ZD</v>
          </cell>
          <cell r="C74" t="str">
            <v>ZD</v>
          </cell>
          <cell r="D74" t="str">
            <v>Northeastern NC Regional Econ Dev Comm</v>
          </cell>
          <cell r="E74" t="str">
            <v>CU-Nonmajor</v>
          </cell>
        </row>
        <row r="75">
          <cell r="A75" t="str">
            <v>ZE Southeastern NC Regional Econ Dev Comm</v>
          </cell>
          <cell r="B75" t="str">
            <v>ZE</v>
          </cell>
          <cell r="C75" t="str">
            <v>ZE</v>
          </cell>
          <cell r="D75" t="str">
            <v>Southeastern NC Regional Econ Dev Comm</v>
          </cell>
          <cell r="E75" t="str">
            <v>CU-Nonmajor</v>
          </cell>
        </row>
        <row r="76">
          <cell r="A76" t="str">
            <v>ZH NC Railroad Company</v>
          </cell>
          <cell r="B76" t="str">
            <v>ZH</v>
          </cell>
          <cell r="C76" t="str">
            <v>ZH</v>
          </cell>
          <cell r="D76" t="str">
            <v>NC Railroad Company</v>
          </cell>
          <cell r="E76" t="str">
            <v>CU-Nonmajor</v>
          </cell>
        </row>
        <row r="77">
          <cell r="A77" t="str">
            <v>ZI The Golden LEAF, Inc.</v>
          </cell>
          <cell r="B77" t="str">
            <v>ZI</v>
          </cell>
          <cell r="C77" t="str">
            <v>ZI</v>
          </cell>
          <cell r="D77" t="str">
            <v>The Golden LEAF, Inc.</v>
          </cell>
          <cell r="E77" t="str">
            <v>CU-Major</v>
          </cell>
        </row>
        <row r="78">
          <cell r="A78" t="str">
            <v>ZJ NC Phase II Tobacco Certification Entity, Inc.</v>
          </cell>
          <cell r="B78" t="str">
            <v>ZJ</v>
          </cell>
          <cell r="C78" t="str">
            <v>ZJ</v>
          </cell>
          <cell r="D78" t="str">
            <v>NC Phase II Tobacco Certification Entity, Inc.</v>
          </cell>
          <cell r="E78" t="str">
            <v>CU-Nonmajor</v>
          </cell>
        </row>
        <row r="79">
          <cell r="A79" t="str">
            <v>C0 Alamance Community College</v>
          </cell>
          <cell r="C79" t="str">
            <v>C0</v>
          </cell>
          <cell r="D79" t="str">
            <v>Alamance Community College</v>
          </cell>
          <cell r="E79" t="str">
            <v>CU-CC</v>
          </cell>
        </row>
        <row r="80">
          <cell r="A80" t="str">
            <v>C2 Asheville-Buncombe Technical Community College</v>
          </cell>
          <cell r="C80" t="str">
            <v>C2</v>
          </cell>
          <cell r="D80" t="str">
            <v>Asheville-Buncombe Technical Community College</v>
          </cell>
          <cell r="E80" t="str">
            <v>CU-CC</v>
          </cell>
        </row>
        <row r="81">
          <cell r="A81" t="str">
            <v>C3 Beaufort County Community College</v>
          </cell>
          <cell r="C81" t="str">
            <v>C3</v>
          </cell>
          <cell r="D81" t="str">
            <v>Beaufort County Community College</v>
          </cell>
          <cell r="E81" t="str">
            <v>CU-CC</v>
          </cell>
        </row>
        <row r="82">
          <cell r="A82" t="str">
            <v>C4 Bladen Community College</v>
          </cell>
          <cell r="C82" t="str">
            <v>C4</v>
          </cell>
          <cell r="D82" t="str">
            <v>Bladen Community College</v>
          </cell>
          <cell r="E82" t="str">
            <v>CU-CC</v>
          </cell>
        </row>
        <row r="83">
          <cell r="A83" t="str">
            <v>C5 Blue Ridge Community College</v>
          </cell>
          <cell r="C83" t="str">
            <v>C5</v>
          </cell>
          <cell r="D83" t="str">
            <v>Blue Ridge Community College</v>
          </cell>
          <cell r="E83" t="str">
            <v>CU-CC</v>
          </cell>
        </row>
        <row r="84">
          <cell r="A84" t="str">
            <v>C6 Brunswick Community College</v>
          </cell>
          <cell r="C84" t="str">
            <v>C6</v>
          </cell>
          <cell r="D84" t="str">
            <v>Brunswick Community College</v>
          </cell>
          <cell r="E84" t="str">
            <v>CU-CC</v>
          </cell>
        </row>
        <row r="85">
          <cell r="A85" t="str">
            <v>C7 Caldwell Community College and Technical Institute</v>
          </cell>
          <cell r="C85" t="str">
            <v>C7</v>
          </cell>
          <cell r="D85" t="str">
            <v>Caldwell Community College and Technical Institute</v>
          </cell>
          <cell r="E85" t="str">
            <v>CU-CC</v>
          </cell>
        </row>
        <row r="86">
          <cell r="A86" t="str">
            <v>C8 Cape Fear Community College</v>
          </cell>
          <cell r="C86" t="str">
            <v>C8</v>
          </cell>
          <cell r="D86" t="str">
            <v>Cape Fear Community College</v>
          </cell>
          <cell r="E86" t="str">
            <v>CU-CC</v>
          </cell>
        </row>
        <row r="87">
          <cell r="A87" t="str">
            <v>C9 Carteret Community College</v>
          </cell>
          <cell r="C87" t="str">
            <v>C9</v>
          </cell>
          <cell r="D87" t="str">
            <v>Carteret Community College</v>
          </cell>
          <cell r="E87" t="str">
            <v>CU-CC</v>
          </cell>
        </row>
        <row r="88">
          <cell r="A88" t="str">
            <v>CA Catawba Valley Community College</v>
          </cell>
          <cell r="C88" t="str">
            <v>CA</v>
          </cell>
          <cell r="D88" t="str">
            <v>Catawba Valley Community College</v>
          </cell>
          <cell r="E88" t="str">
            <v>CU-CC</v>
          </cell>
        </row>
        <row r="89">
          <cell r="A89" t="str">
            <v>CB Central Carolina Community College</v>
          </cell>
          <cell r="C89" t="str">
            <v>CB</v>
          </cell>
          <cell r="D89" t="str">
            <v>Central Carolina Community College</v>
          </cell>
          <cell r="E89" t="str">
            <v>CU-CC</v>
          </cell>
        </row>
        <row r="90">
          <cell r="A90" t="str">
            <v>CC Central Piedmont Community College</v>
          </cell>
          <cell r="C90" t="str">
            <v>CC</v>
          </cell>
          <cell r="D90" t="str">
            <v>Central Piedmont Community College</v>
          </cell>
          <cell r="E90" t="str">
            <v>CU-CC</v>
          </cell>
        </row>
        <row r="91">
          <cell r="A91" t="str">
            <v>CD Cleveland Community College</v>
          </cell>
          <cell r="C91" t="str">
            <v>CD</v>
          </cell>
          <cell r="D91" t="str">
            <v>Cleveland Community College</v>
          </cell>
          <cell r="E91" t="str">
            <v>CU-CC</v>
          </cell>
        </row>
        <row r="92">
          <cell r="A92" t="str">
            <v>CE Coastal Carolina Community College</v>
          </cell>
          <cell r="C92" t="str">
            <v>CE</v>
          </cell>
          <cell r="D92" t="str">
            <v>Coastal Carolina Community College</v>
          </cell>
          <cell r="E92" t="str">
            <v>CU-CC</v>
          </cell>
        </row>
        <row r="93">
          <cell r="A93" t="str">
            <v>CF College of the Albemarle</v>
          </cell>
          <cell r="C93" t="str">
            <v>CF</v>
          </cell>
          <cell r="D93" t="str">
            <v>College of the Albemarle</v>
          </cell>
          <cell r="E93" t="str">
            <v>CU-CC</v>
          </cell>
        </row>
        <row r="94">
          <cell r="A94" t="str">
            <v>CG Craven Community College</v>
          </cell>
          <cell r="C94" t="str">
            <v>CG</v>
          </cell>
          <cell r="D94" t="str">
            <v>Craven Community College</v>
          </cell>
          <cell r="E94" t="str">
            <v>CU-CC</v>
          </cell>
        </row>
        <row r="95">
          <cell r="A95" t="str">
            <v>CH Davidson County Community College</v>
          </cell>
          <cell r="C95" t="str">
            <v>CH</v>
          </cell>
          <cell r="D95" t="str">
            <v>Davidson County Community College</v>
          </cell>
          <cell r="E95" t="str">
            <v>CU-CC</v>
          </cell>
        </row>
        <row r="96">
          <cell r="A96" t="str">
            <v>CJ Durham Technical Community College</v>
          </cell>
          <cell r="C96" t="str">
            <v>CJ</v>
          </cell>
          <cell r="D96" t="str">
            <v>Durham Technical Community College</v>
          </cell>
          <cell r="E96" t="str">
            <v>CU-CC</v>
          </cell>
        </row>
        <row r="97">
          <cell r="A97" t="str">
            <v>CK Edgecombe Community College</v>
          </cell>
          <cell r="C97" t="str">
            <v>CK</v>
          </cell>
          <cell r="D97" t="str">
            <v>Edgecombe Community College</v>
          </cell>
          <cell r="E97" t="str">
            <v>CU-CC</v>
          </cell>
        </row>
        <row r="98">
          <cell r="A98" t="str">
            <v>CL Fayetteville Technical Community College</v>
          </cell>
          <cell r="C98" t="str">
            <v>CL</v>
          </cell>
          <cell r="D98" t="str">
            <v>Fayetteville Technical Community College</v>
          </cell>
          <cell r="E98" t="str">
            <v>CU-CC</v>
          </cell>
        </row>
        <row r="99">
          <cell r="A99" t="str">
            <v>CM Forsyth Technical Community College</v>
          </cell>
          <cell r="C99" t="str">
            <v>CM</v>
          </cell>
          <cell r="D99" t="str">
            <v>Forsyth Technical Community College</v>
          </cell>
          <cell r="E99" t="str">
            <v>CU-CC</v>
          </cell>
        </row>
        <row r="100">
          <cell r="A100" t="str">
            <v>CN Gaston College</v>
          </cell>
          <cell r="C100" t="str">
            <v>CN</v>
          </cell>
          <cell r="D100" t="str">
            <v>Gaston College</v>
          </cell>
          <cell r="E100" t="str">
            <v>CU-CC</v>
          </cell>
        </row>
        <row r="101">
          <cell r="A101" t="str">
            <v>CP Guilford Technical Community College</v>
          </cell>
          <cell r="C101" t="str">
            <v>CP</v>
          </cell>
          <cell r="D101" t="str">
            <v>Guilford Technical Community College</v>
          </cell>
          <cell r="E101" t="str">
            <v>CU-CC</v>
          </cell>
        </row>
        <row r="102">
          <cell r="A102" t="str">
            <v>CQ Halifax Community College</v>
          </cell>
          <cell r="C102" t="str">
            <v>CQ</v>
          </cell>
          <cell r="D102" t="str">
            <v>Halifax Community College</v>
          </cell>
          <cell r="E102" t="str">
            <v>CU-CC</v>
          </cell>
        </row>
        <row r="103">
          <cell r="A103" t="str">
            <v>CR Haywood Community College</v>
          </cell>
          <cell r="C103" t="str">
            <v>CR</v>
          </cell>
          <cell r="D103" t="str">
            <v>Haywood Community College</v>
          </cell>
          <cell r="E103" t="str">
            <v>CU-CC</v>
          </cell>
        </row>
        <row r="104">
          <cell r="A104" t="str">
            <v>CS Isothermal Community College</v>
          </cell>
          <cell r="C104" t="str">
            <v>CS</v>
          </cell>
          <cell r="D104" t="str">
            <v>Isothermal Community College</v>
          </cell>
          <cell r="E104" t="str">
            <v>CU-CC</v>
          </cell>
        </row>
        <row r="105">
          <cell r="A105" t="str">
            <v>CT James Sprunt Community College</v>
          </cell>
          <cell r="C105" t="str">
            <v>CT</v>
          </cell>
          <cell r="D105" t="str">
            <v>James Sprunt Community College</v>
          </cell>
          <cell r="E105" t="str">
            <v>CU-CC</v>
          </cell>
        </row>
        <row r="106">
          <cell r="A106" t="str">
            <v>CU Johnston Community College</v>
          </cell>
          <cell r="C106" t="str">
            <v>CU</v>
          </cell>
          <cell r="D106" t="str">
            <v>Johnston Community College</v>
          </cell>
          <cell r="E106" t="str">
            <v>CU-CC</v>
          </cell>
        </row>
        <row r="107">
          <cell r="A107" t="str">
            <v>CV Lenoir Community College</v>
          </cell>
          <cell r="C107" t="str">
            <v>CV</v>
          </cell>
          <cell r="D107" t="str">
            <v>Lenoir Community College</v>
          </cell>
          <cell r="E107" t="str">
            <v>CU-CC</v>
          </cell>
        </row>
        <row r="108">
          <cell r="A108" t="str">
            <v>CW Martin Community College</v>
          </cell>
          <cell r="C108" t="str">
            <v>CW</v>
          </cell>
          <cell r="D108" t="str">
            <v>Martin Community College</v>
          </cell>
          <cell r="E108" t="str">
            <v>CU-CC</v>
          </cell>
        </row>
        <row r="109">
          <cell r="A109" t="str">
            <v>CX Mayland Community College</v>
          </cell>
          <cell r="C109" t="str">
            <v>CX</v>
          </cell>
          <cell r="D109" t="str">
            <v>Mayland Community College</v>
          </cell>
          <cell r="E109" t="str">
            <v>CU-CC</v>
          </cell>
        </row>
        <row r="110">
          <cell r="A110" t="str">
            <v>CY McDowell Technical Community College</v>
          </cell>
          <cell r="C110" t="str">
            <v>CY</v>
          </cell>
          <cell r="D110" t="str">
            <v>McDowell Technical Community College</v>
          </cell>
          <cell r="E110" t="str">
            <v>CU-CC</v>
          </cell>
        </row>
        <row r="111">
          <cell r="A111" t="str">
            <v>CZ Mitchell Community College</v>
          </cell>
          <cell r="C111" t="str">
            <v>CZ</v>
          </cell>
          <cell r="D111" t="str">
            <v>Mitchell Community College</v>
          </cell>
          <cell r="E111" t="str">
            <v>CU-CC</v>
          </cell>
        </row>
        <row r="112">
          <cell r="A112" t="str">
            <v>D0 Montgomery Community College</v>
          </cell>
          <cell r="C112" t="str">
            <v>D0</v>
          </cell>
          <cell r="D112" t="str">
            <v>Montgomery Community College</v>
          </cell>
          <cell r="E112" t="str">
            <v>CU-CC</v>
          </cell>
        </row>
        <row r="113">
          <cell r="A113" t="str">
            <v>D1 Nash Community College</v>
          </cell>
          <cell r="C113" t="str">
            <v>D1</v>
          </cell>
          <cell r="D113" t="str">
            <v>Nash Community College</v>
          </cell>
          <cell r="E113" t="str">
            <v>CU-CC</v>
          </cell>
        </row>
        <row r="114">
          <cell r="A114" t="str">
            <v>D2 Pamlico Community College</v>
          </cell>
          <cell r="C114" t="str">
            <v>D2</v>
          </cell>
          <cell r="D114" t="str">
            <v>Pamlico Community College</v>
          </cell>
          <cell r="E114" t="str">
            <v>CU-CC</v>
          </cell>
        </row>
        <row r="115">
          <cell r="A115" t="str">
            <v>D3 Piedmont Community College</v>
          </cell>
          <cell r="C115" t="str">
            <v>D3</v>
          </cell>
          <cell r="D115" t="str">
            <v>Piedmont Community College</v>
          </cell>
          <cell r="E115" t="str">
            <v>CU-CC</v>
          </cell>
        </row>
        <row r="116">
          <cell r="A116" t="str">
            <v>D4 Pitt Community College</v>
          </cell>
          <cell r="C116" t="str">
            <v>D4</v>
          </cell>
          <cell r="D116" t="str">
            <v>Pitt Community College</v>
          </cell>
          <cell r="E116" t="str">
            <v>CU-CC</v>
          </cell>
        </row>
        <row r="117">
          <cell r="A117" t="str">
            <v>D5 Randolph Community College</v>
          </cell>
          <cell r="C117" t="str">
            <v>D5</v>
          </cell>
          <cell r="D117" t="str">
            <v>Randolph Community College</v>
          </cell>
          <cell r="E117" t="str">
            <v>CU-CC</v>
          </cell>
        </row>
        <row r="118">
          <cell r="A118" t="str">
            <v>D6 Richmond Community College</v>
          </cell>
          <cell r="C118" t="str">
            <v>D6</v>
          </cell>
          <cell r="D118" t="str">
            <v>Richmond Community College</v>
          </cell>
          <cell r="E118" t="str">
            <v>CU-CC</v>
          </cell>
        </row>
        <row r="119">
          <cell r="A119" t="str">
            <v>D7 Roanoke-Chowan Community College</v>
          </cell>
          <cell r="C119" t="str">
            <v>D7</v>
          </cell>
          <cell r="D119" t="str">
            <v>Roanoke-Chowan Community College</v>
          </cell>
          <cell r="E119" t="str">
            <v>CU-CC</v>
          </cell>
        </row>
        <row r="120">
          <cell r="A120" t="str">
            <v>D8 Robeson Community College</v>
          </cell>
          <cell r="C120" t="str">
            <v>D8</v>
          </cell>
          <cell r="D120" t="str">
            <v>Robeson Community College</v>
          </cell>
          <cell r="E120" t="str">
            <v>CU-CC</v>
          </cell>
        </row>
        <row r="121">
          <cell r="A121" t="str">
            <v>D9 Rockingham Community College</v>
          </cell>
          <cell r="C121" t="str">
            <v>D9</v>
          </cell>
          <cell r="D121" t="str">
            <v>Rockingham Community College</v>
          </cell>
          <cell r="E121" t="str">
            <v>CU-CC</v>
          </cell>
        </row>
        <row r="122">
          <cell r="A122" t="str">
            <v>DA Rowan-Cabarrus Community College</v>
          </cell>
          <cell r="C122" t="str">
            <v>DA</v>
          </cell>
          <cell r="D122" t="str">
            <v>Rowan-Cabarrus Community College</v>
          </cell>
          <cell r="E122" t="str">
            <v>CU-CC</v>
          </cell>
        </row>
        <row r="123">
          <cell r="A123" t="str">
            <v>DB Sampson Community College</v>
          </cell>
          <cell r="C123" t="str">
            <v>DB</v>
          </cell>
          <cell r="D123" t="str">
            <v>Sampson Community College</v>
          </cell>
          <cell r="E123" t="str">
            <v>CU-CC</v>
          </cell>
        </row>
        <row r="124">
          <cell r="A124" t="str">
            <v>DC Sandhills Community College</v>
          </cell>
          <cell r="C124" t="str">
            <v>DC</v>
          </cell>
          <cell r="D124" t="str">
            <v>Sandhills Community College</v>
          </cell>
          <cell r="E124" t="str">
            <v>CU-CC</v>
          </cell>
        </row>
        <row r="125">
          <cell r="A125" t="str">
            <v>C1 South Piedmont Community College</v>
          </cell>
          <cell r="C125" t="str">
            <v>C1</v>
          </cell>
          <cell r="D125" t="str">
            <v>South Piedmont Community College</v>
          </cell>
          <cell r="E125" t="str">
            <v>CU-CC</v>
          </cell>
        </row>
        <row r="126">
          <cell r="A126" t="str">
            <v>DD Southeastern Community College</v>
          </cell>
          <cell r="C126" t="str">
            <v>DD</v>
          </cell>
          <cell r="D126" t="str">
            <v>Southeastern Community College</v>
          </cell>
          <cell r="E126" t="str">
            <v>CU-CC</v>
          </cell>
        </row>
        <row r="127">
          <cell r="A127" t="str">
            <v>DE Southwestern Community College</v>
          </cell>
          <cell r="C127" t="str">
            <v>DE</v>
          </cell>
          <cell r="D127" t="str">
            <v>Southwestern Community College</v>
          </cell>
          <cell r="E127" t="str">
            <v>CU-CC</v>
          </cell>
        </row>
        <row r="128">
          <cell r="A128" t="str">
            <v>DF Stanly Community College</v>
          </cell>
          <cell r="C128" t="str">
            <v>DF</v>
          </cell>
          <cell r="D128" t="str">
            <v>Stanly Community College</v>
          </cell>
          <cell r="E128" t="str">
            <v>CU-CC</v>
          </cell>
        </row>
        <row r="129">
          <cell r="A129" t="str">
            <v>DG Surry Community College</v>
          </cell>
          <cell r="C129" t="str">
            <v>DG</v>
          </cell>
          <cell r="D129" t="str">
            <v>Surry Community College</v>
          </cell>
          <cell r="E129" t="str">
            <v>CU-CC</v>
          </cell>
        </row>
        <row r="130">
          <cell r="A130" t="str">
            <v>DH Tri-County Community College</v>
          </cell>
          <cell r="C130" t="str">
            <v>DH</v>
          </cell>
          <cell r="D130" t="str">
            <v>Tri-County Community College</v>
          </cell>
          <cell r="E130" t="str">
            <v>CU-CC</v>
          </cell>
        </row>
        <row r="131">
          <cell r="A131" t="str">
            <v>DJ Vance-Granville Community College</v>
          </cell>
          <cell r="C131" t="str">
            <v>DJ</v>
          </cell>
          <cell r="D131" t="str">
            <v>Vance-Granville Community College</v>
          </cell>
          <cell r="E131" t="str">
            <v>CU-CC</v>
          </cell>
        </row>
        <row r="132">
          <cell r="A132" t="str">
            <v>DK Wake Technical Community College</v>
          </cell>
          <cell r="C132" t="str">
            <v>DK</v>
          </cell>
          <cell r="D132" t="str">
            <v>Wake Technical Community College</v>
          </cell>
          <cell r="E132" t="str">
            <v>CU-CC</v>
          </cell>
        </row>
        <row r="133">
          <cell r="A133" t="str">
            <v>DL Wayne Community College</v>
          </cell>
          <cell r="C133" t="str">
            <v>DL</v>
          </cell>
          <cell r="D133" t="str">
            <v>Wayne Community College</v>
          </cell>
          <cell r="E133" t="str">
            <v>CU-CC</v>
          </cell>
        </row>
        <row r="134">
          <cell r="A134" t="str">
            <v>DM Western Piedmont Community College</v>
          </cell>
          <cell r="C134" t="str">
            <v>DM</v>
          </cell>
          <cell r="D134" t="str">
            <v>Western Piedmont Community College</v>
          </cell>
          <cell r="E134" t="str">
            <v>CU-CC</v>
          </cell>
        </row>
        <row r="135">
          <cell r="A135" t="str">
            <v>DN Wilkes Community College</v>
          </cell>
          <cell r="C135" t="str">
            <v>DN</v>
          </cell>
          <cell r="D135" t="str">
            <v>Wilkes Community College</v>
          </cell>
          <cell r="E135" t="str">
            <v>CU-CC</v>
          </cell>
        </row>
        <row r="136">
          <cell r="A136" t="str">
            <v>DP Wilson Community College</v>
          </cell>
          <cell r="C136" t="str">
            <v>DP</v>
          </cell>
          <cell r="D136" t="str">
            <v>Wilson Community College</v>
          </cell>
          <cell r="E136" t="str">
            <v>CU-CC</v>
          </cell>
        </row>
        <row r="137">
          <cell r="B137" t="str">
            <v>none</v>
          </cell>
          <cell r="C137" t="str">
            <v>none</v>
          </cell>
          <cell r="D137" t="str">
            <v>None</v>
          </cell>
        </row>
      </sheetData>
      <sheetData sheetId="72"/>
      <sheetData sheetId="73"/>
      <sheetData sheetId="74"/>
      <sheetData sheetId="75"/>
      <sheetData sheetId="76"/>
      <sheetData sheetId="77"/>
      <sheetData sheetId="78"/>
      <sheetData sheetId="79"/>
      <sheetData sheetId="80">
        <row r="1">
          <cell r="A1" t="str">
            <v>Error Code</v>
          </cell>
          <cell r="B1" t="str">
            <v>Error Key</v>
          </cell>
          <cell r="D1" t="str">
            <v>Indicator</v>
          </cell>
          <cell r="E1" t="str">
            <v>Page</v>
          </cell>
          <cell r="F1" t="str">
            <v>Message</v>
          </cell>
          <cell r="G1" t="str">
            <v>NA</v>
          </cell>
        </row>
        <row r="2">
          <cell r="A2" t="str">
            <v>IndexFALSE</v>
          </cell>
          <cell r="B2" t="str">
            <v>IndexaFALSE</v>
          </cell>
          <cell r="C2" t="str">
            <v>a</v>
          </cell>
          <cell r="D2" t="b">
            <v>0</v>
          </cell>
          <cell r="E2" t="str">
            <v>Index</v>
          </cell>
          <cell r="F2" t="str">
            <v>Invalid filename</v>
          </cell>
          <cell r="H2" t="str">
            <v>2008NCASexcl.xls</v>
          </cell>
          <cell r="I2" t="str">
            <v>01p.xls</v>
          </cell>
          <cell r="P2" t="b">
            <v>0</v>
          </cell>
        </row>
        <row r="3">
          <cell r="A3" t="str">
            <v>201FALSE</v>
          </cell>
          <cell r="B3" t="str">
            <v>201aFALSE</v>
          </cell>
          <cell r="C3" t="str">
            <v>a</v>
          </cell>
          <cell r="D3" t="b">
            <v>0</v>
          </cell>
          <cell r="E3">
            <v>201</v>
          </cell>
          <cell r="F3" t="str">
            <v>GASB number is blank.</v>
          </cell>
          <cell r="G3">
            <v>0</v>
          </cell>
          <cell r="H3" t="b">
            <v>1</v>
          </cell>
          <cell r="P3" t="b">
            <v>0</v>
          </cell>
        </row>
        <row r="4">
          <cell r="A4" t="str">
            <v>201TRUE</v>
          </cell>
          <cell r="B4" t="str">
            <v>201bTRUE</v>
          </cell>
          <cell r="C4" t="str">
            <v>b</v>
          </cell>
          <cell r="D4" t="b">
            <v>1</v>
          </cell>
          <cell r="E4">
            <v>201</v>
          </cell>
          <cell r="F4" t="str">
            <v>Decrease in CIP column does not net to zero.</v>
          </cell>
          <cell r="G4">
            <v>0</v>
          </cell>
          <cell r="H4">
            <v>0</v>
          </cell>
          <cell r="P4" t="b">
            <v>1</v>
          </cell>
        </row>
        <row r="5">
          <cell r="A5" t="str">
            <v>205FALSE</v>
          </cell>
          <cell r="B5" t="str">
            <v>205aFALSE</v>
          </cell>
          <cell r="C5" t="str">
            <v>a</v>
          </cell>
          <cell r="D5" t="b">
            <v>0</v>
          </cell>
          <cell r="E5">
            <v>205</v>
          </cell>
          <cell r="F5" t="str">
            <v>GASB number is blank.</v>
          </cell>
          <cell r="G5">
            <v>0</v>
          </cell>
          <cell r="H5" t="b">
            <v>1</v>
          </cell>
          <cell r="P5" t="b">
            <v>0</v>
          </cell>
        </row>
        <row r="6">
          <cell r="A6" t="str">
            <v>210FALSE</v>
          </cell>
          <cell r="B6" t="str">
            <v>210aFALSE</v>
          </cell>
          <cell r="C6" t="str">
            <v>a</v>
          </cell>
          <cell r="D6" t="b">
            <v>0</v>
          </cell>
          <cell r="E6">
            <v>210</v>
          </cell>
          <cell r="F6" t="str">
            <v>GASB number is blank.</v>
          </cell>
          <cell r="G6">
            <v>0</v>
          </cell>
          <cell r="H6" t="b">
            <v>1</v>
          </cell>
          <cell r="P6" t="b">
            <v>0</v>
          </cell>
        </row>
        <row r="7">
          <cell r="A7" t="str">
            <v>301TRUE</v>
          </cell>
          <cell r="B7" t="str">
            <v>301aTRUE</v>
          </cell>
          <cell r="C7" t="str">
            <v>a</v>
          </cell>
          <cell r="D7" t="b">
            <v>1</v>
          </cell>
          <cell r="E7">
            <v>301</v>
          </cell>
          <cell r="F7" t="str">
            <v>Total annual rental costs are blank.</v>
          </cell>
          <cell r="G7">
            <v>0</v>
          </cell>
          <cell r="H7">
            <v>0</v>
          </cell>
          <cell r="I7" t="b">
            <v>1</v>
          </cell>
          <cell r="P7" t="b">
            <v>1</v>
          </cell>
        </row>
        <row r="8">
          <cell r="A8" t="str">
            <v>301TRUE</v>
          </cell>
          <cell r="B8" t="str">
            <v>301bTRUE</v>
          </cell>
          <cell r="C8" t="str">
            <v>b</v>
          </cell>
          <cell r="D8" t="b">
            <v>1</v>
          </cell>
          <cell r="E8">
            <v>301</v>
          </cell>
          <cell r="F8" t="str">
            <v>If capital lease payments are listed, then Section II must be completed.</v>
          </cell>
          <cell r="G8">
            <v>0</v>
          </cell>
          <cell r="H8">
            <v>0</v>
          </cell>
          <cell r="I8">
            <v>0</v>
          </cell>
          <cell r="P8" t="b">
            <v>1</v>
          </cell>
          <cell r="R8" t="b">
            <v>0</v>
          </cell>
          <cell r="S8" t="b">
            <v>0</v>
          </cell>
        </row>
        <row r="9">
          <cell r="A9" t="str">
            <v>305TRUE</v>
          </cell>
          <cell r="B9" t="str">
            <v>305aTRUE</v>
          </cell>
          <cell r="C9" t="str">
            <v>a</v>
          </cell>
          <cell r="D9" t="b">
            <v>1</v>
          </cell>
          <cell r="E9">
            <v>305</v>
          </cell>
          <cell r="F9" t="str">
            <v>Compensated absences must have additions and deletions.</v>
          </cell>
          <cell r="G9">
            <v>0</v>
          </cell>
          <cell r="H9">
            <v>0</v>
          </cell>
          <cell r="I9">
            <v>0</v>
          </cell>
          <cell r="J9">
            <v>0</v>
          </cell>
          <cell r="K9">
            <v>0</v>
          </cell>
          <cell r="P9" t="b">
            <v>1</v>
          </cell>
          <cell r="R9" t="b">
            <v>1</v>
          </cell>
          <cell r="S9" t="b">
            <v>0</v>
          </cell>
          <cell r="T9" t="b">
            <v>0</v>
          </cell>
        </row>
        <row r="10">
          <cell r="A10" t="str">
            <v>305FALSE</v>
          </cell>
          <cell r="B10" t="str">
            <v>305bFALSE</v>
          </cell>
          <cell r="C10" t="str">
            <v>b</v>
          </cell>
          <cell r="D10" t="b">
            <v>0</v>
          </cell>
          <cell r="E10">
            <v>305</v>
          </cell>
          <cell r="F10" t="str">
            <v>GASB number is blank.</v>
          </cell>
          <cell r="G10">
            <v>0</v>
          </cell>
          <cell r="H10" t="b">
            <v>1</v>
          </cell>
          <cell r="P10" t="b">
            <v>0</v>
          </cell>
        </row>
        <row r="11">
          <cell r="A11" t="str">
            <v>305TRUE</v>
          </cell>
          <cell r="B11" t="str">
            <v>305cTRUE</v>
          </cell>
          <cell r="C11" t="str">
            <v>c</v>
          </cell>
          <cell r="D11" t="b">
            <v>1</v>
          </cell>
          <cell r="E11">
            <v>305</v>
          </cell>
          <cell r="F11" t="str">
            <v>Total Capital and Noncapital Debt does not equal the balances listed in column E for Bonds, COPS, and Notes Payable</v>
          </cell>
          <cell r="G11">
            <v>0</v>
          </cell>
          <cell r="H11">
            <v>0</v>
          </cell>
          <cell r="I11">
            <v>0</v>
          </cell>
          <cell r="P11" t="b">
            <v>1</v>
          </cell>
        </row>
        <row r="12">
          <cell r="A12" t="str">
            <v>310TRUE</v>
          </cell>
          <cell r="B12" t="str">
            <v>310aTRUE</v>
          </cell>
          <cell r="C12" t="str">
            <v>a</v>
          </cell>
          <cell r="D12" t="b">
            <v>1</v>
          </cell>
          <cell r="E12">
            <v>310</v>
          </cell>
          <cell r="F12" t="str">
            <v>Compensated absences must have additions and deletions.</v>
          </cell>
          <cell r="G12">
            <v>0</v>
          </cell>
          <cell r="H12">
            <v>0</v>
          </cell>
          <cell r="I12">
            <v>0</v>
          </cell>
          <cell r="J12">
            <v>0</v>
          </cell>
          <cell r="K12">
            <v>0</v>
          </cell>
          <cell r="P12" t="b">
            <v>1</v>
          </cell>
          <cell r="R12" t="b">
            <v>1</v>
          </cell>
          <cell r="S12" t="b">
            <v>0</v>
          </cell>
        </row>
        <row r="13">
          <cell r="A13" t="str">
            <v>310FALSE</v>
          </cell>
          <cell r="B13" t="str">
            <v>310bFALSE</v>
          </cell>
          <cell r="C13" t="str">
            <v>b</v>
          </cell>
          <cell r="D13" t="b">
            <v>0</v>
          </cell>
          <cell r="E13">
            <v>310</v>
          </cell>
          <cell r="F13" t="str">
            <v>GASB number is blank.</v>
          </cell>
          <cell r="G13">
            <v>0</v>
          </cell>
          <cell r="H13" t="b">
            <v>1</v>
          </cell>
          <cell r="P13" t="b">
            <v>0</v>
          </cell>
        </row>
        <row r="14">
          <cell r="A14" t="str">
            <v>315TRUE</v>
          </cell>
          <cell r="B14" t="str">
            <v>315aTRUE</v>
          </cell>
          <cell r="C14" t="str">
            <v>a</v>
          </cell>
          <cell r="D14" t="b">
            <v>1</v>
          </cell>
          <cell r="E14">
            <v>315</v>
          </cell>
          <cell r="F14" t="str">
            <v>Year of final maturity date does not agree with year range of final amount in principal column.</v>
          </cell>
          <cell r="G14">
            <v>0</v>
          </cell>
          <cell r="H14">
            <v>1900</v>
          </cell>
          <cell r="I14">
            <v>0</v>
          </cell>
          <cell r="J14">
            <v>0</v>
          </cell>
          <cell r="K14" t="b">
            <v>1</v>
          </cell>
          <cell r="P14" t="b">
            <v>1</v>
          </cell>
          <cell r="R14" t="b">
            <v>1</v>
          </cell>
          <cell r="S14" t="b">
            <v>0</v>
          </cell>
        </row>
        <row r="15">
          <cell r="A15" t="str">
            <v>315TRUE</v>
          </cell>
          <cell r="B15" t="str">
            <v>315bTRUE</v>
          </cell>
          <cell r="C15" t="str">
            <v>b</v>
          </cell>
          <cell r="D15" t="b">
            <v>1</v>
          </cell>
          <cell r="E15">
            <v>315</v>
          </cell>
          <cell r="F15" t="str">
            <v>Interest rate range is invalid.</v>
          </cell>
          <cell r="G15">
            <v>0</v>
          </cell>
          <cell r="H15">
            <v>0</v>
          </cell>
          <cell r="I15">
            <v>0</v>
          </cell>
          <cell r="P15" t="b">
            <v>1</v>
          </cell>
        </row>
        <row r="16">
          <cell r="A16" t="str">
            <v>315TRUE</v>
          </cell>
          <cell r="B16" t="str">
            <v>315cTRUE</v>
          </cell>
          <cell r="C16" t="str">
            <v>c</v>
          </cell>
          <cell r="D16" t="b">
            <v>1</v>
          </cell>
          <cell r="E16">
            <v>315</v>
          </cell>
          <cell r="F16" t="str">
            <v>More than one type of payable has been selected.</v>
          </cell>
          <cell r="G16">
            <v>0</v>
          </cell>
          <cell r="H16">
            <v>0</v>
          </cell>
          <cell r="I16" t="b">
            <v>1</v>
          </cell>
          <cell r="J16" t="b">
            <v>1</v>
          </cell>
          <cell r="K16" t="b">
            <v>1</v>
          </cell>
          <cell r="L16" t="b">
            <v>1</v>
          </cell>
          <cell r="M16" t="b">
            <v>1</v>
          </cell>
          <cell r="N16" t="b">
            <v>1</v>
          </cell>
          <cell r="P16" t="b">
            <v>1</v>
          </cell>
          <cell r="R16">
            <v>5</v>
          </cell>
        </row>
        <row r="17">
          <cell r="A17" t="str">
            <v>315FALSE</v>
          </cell>
          <cell r="B17" t="str">
            <v>315dFALSE</v>
          </cell>
          <cell r="C17" t="str">
            <v>d</v>
          </cell>
          <cell r="D17" t="b">
            <v>0</v>
          </cell>
          <cell r="E17">
            <v>315</v>
          </cell>
          <cell r="F17" t="str">
            <v>Original issue amount is blank.</v>
          </cell>
          <cell r="G17">
            <v>0</v>
          </cell>
          <cell r="H17">
            <v>0</v>
          </cell>
          <cell r="I17" t="b">
            <v>1</v>
          </cell>
          <cell r="P17" t="b">
            <v>0</v>
          </cell>
        </row>
        <row r="18">
          <cell r="A18" t="str">
            <v>315FALSE</v>
          </cell>
          <cell r="B18" t="str">
            <v>315eFALSE</v>
          </cell>
          <cell r="C18" t="str">
            <v>e</v>
          </cell>
          <cell r="D18" t="b">
            <v>0</v>
          </cell>
          <cell r="E18">
            <v>315</v>
          </cell>
          <cell r="F18" t="str">
            <v>"From" interest rate is blank.</v>
          </cell>
          <cell r="G18">
            <v>0</v>
          </cell>
          <cell r="H18">
            <v>0</v>
          </cell>
          <cell r="I18" t="b">
            <v>1</v>
          </cell>
          <cell r="P18" t="b">
            <v>0</v>
          </cell>
        </row>
        <row r="19">
          <cell r="A19" t="str">
            <v>315FALSE</v>
          </cell>
          <cell r="B19" t="str">
            <v>315fFALSE</v>
          </cell>
          <cell r="C19" t="str">
            <v>f</v>
          </cell>
          <cell r="D19" t="b">
            <v>0</v>
          </cell>
          <cell r="E19">
            <v>315</v>
          </cell>
          <cell r="F19" t="str">
            <v>"To" interest rate is blank.</v>
          </cell>
          <cell r="G19">
            <v>0</v>
          </cell>
          <cell r="H19">
            <v>0</v>
          </cell>
          <cell r="I19" t="b">
            <v>1</v>
          </cell>
          <cell r="P19" t="b">
            <v>0</v>
          </cell>
        </row>
        <row r="20">
          <cell r="A20" t="str">
            <v>315FALSE</v>
          </cell>
          <cell r="B20" t="str">
            <v>315gFALSE</v>
          </cell>
          <cell r="C20" t="str">
            <v>g</v>
          </cell>
          <cell r="D20" t="b">
            <v>0</v>
          </cell>
          <cell r="E20">
            <v>315</v>
          </cell>
          <cell r="F20" t="str">
            <v>Final maturity date is blank.</v>
          </cell>
          <cell r="G20">
            <v>0</v>
          </cell>
          <cell r="H20">
            <v>0</v>
          </cell>
          <cell r="I20" t="b">
            <v>1</v>
          </cell>
          <cell r="P20" t="b">
            <v>0</v>
          </cell>
        </row>
        <row r="21">
          <cell r="A21" t="str">
            <v>320TRUE</v>
          </cell>
          <cell r="B21" t="str">
            <v>320aTRUE</v>
          </cell>
          <cell r="C21" t="str">
            <v>a</v>
          </cell>
          <cell r="D21" t="b">
            <v>1</v>
          </cell>
          <cell r="E21">
            <v>320</v>
          </cell>
          <cell r="F21" t="str">
            <v>Year of final maturity date does not agree with year range of final amount in principal column.</v>
          </cell>
          <cell r="G21">
            <v>0</v>
          </cell>
          <cell r="H21">
            <v>1900</v>
          </cell>
          <cell r="I21">
            <v>0</v>
          </cell>
          <cell r="J21">
            <v>0</v>
          </cell>
          <cell r="K21" t="b">
            <v>1</v>
          </cell>
          <cell r="P21" t="b">
            <v>1</v>
          </cell>
          <cell r="R21" t="b">
            <v>1</v>
          </cell>
          <cell r="S21" t="b">
            <v>0</v>
          </cell>
        </row>
        <row r="22">
          <cell r="A22" t="str">
            <v>320TRUE</v>
          </cell>
          <cell r="B22" t="str">
            <v>320bTRUE</v>
          </cell>
          <cell r="C22" t="str">
            <v>b</v>
          </cell>
          <cell r="D22" t="b">
            <v>1</v>
          </cell>
          <cell r="E22">
            <v>320</v>
          </cell>
          <cell r="F22" t="str">
            <v>Interest rate range is invalid.</v>
          </cell>
          <cell r="G22">
            <v>0</v>
          </cell>
          <cell r="H22">
            <v>0</v>
          </cell>
          <cell r="I22">
            <v>0</v>
          </cell>
          <cell r="P22" t="b">
            <v>1</v>
          </cell>
        </row>
        <row r="23">
          <cell r="A23" t="str">
            <v>320TRUE</v>
          </cell>
          <cell r="B23" t="str">
            <v>320cTRUE</v>
          </cell>
          <cell r="C23" t="str">
            <v>c</v>
          </cell>
          <cell r="D23" t="b">
            <v>1</v>
          </cell>
          <cell r="E23">
            <v>320</v>
          </cell>
          <cell r="F23" t="str">
            <v>More than one type of payable has been selected.</v>
          </cell>
          <cell r="G23">
            <v>0</v>
          </cell>
          <cell r="H23">
            <v>0</v>
          </cell>
          <cell r="I23" t="b">
            <v>1</v>
          </cell>
          <cell r="J23" t="b">
            <v>1</v>
          </cell>
          <cell r="K23" t="b">
            <v>1</v>
          </cell>
          <cell r="L23" t="b">
            <v>1</v>
          </cell>
          <cell r="N23" t="b">
            <v>1</v>
          </cell>
          <cell r="O23" t="b">
            <v>1</v>
          </cell>
          <cell r="P23" t="b">
            <v>1</v>
          </cell>
          <cell r="R23">
            <v>4</v>
          </cell>
        </row>
        <row r="24">
          <cell r="A24" t="str">
            <v>320FALSE</v>
          </cell>
          <cell r="B24" t="str">
            <v>320dFALSE</v>
          </cell>
          <cell r="C24" t="str">
            <v>d</v>
          </cell>
          <cell r="D24" t="b">
            <v>0</v>
          </cell>
          <cell r="E24">
            <v>320</v>
          </cell>
          <cell r="F24" t="str">
            <v>Original issue amount is blank.</v>
          </cell>
          <cell r="G24">
            <v>0</v>
          </cell>
          <cell r="H24">
            <v>0</v>
          </cell>
          <cell r="I24" t="b">
            <v>1</v>
          </cell>
          <cell r="P24" t="b">
            <v>0</v>
          </cell>
        </row>
        <row r="25">
          <cell r="A25" t="str">
            <v>320FALSE</v>
          </cell>
          <cell r="B25" t="str">
            <v>320eFALSE</v>
          </cell>
          <cell r="C25" t="str">
            <v>e</v>
          </cell>
          <cell r="D25" t="b">
            <v>0</v>
          </cell>
          <cell r="E25">
            <v>320</v>
          </cell>
          <cell r="F25" t="str">
            <v>"From" interest rate is blank.</v>
          </cell>
          <cell r="G25">
            <v>0</v>
          </cell>
          <cell r="H25">
            <v>0</v>
          </cell>
          <cell r="I25" t="b">
            <v>1</v>
          </cell>
          <cell r="P25" t="b">
            <v>0</v>
          </cell>
        </row>
        <row r="26">
          <cell r="A26" t="str">
            <v>320FALSE</v>
          </cell>
          <cell r="B26" t="str">
            <v>320fFALSE</v>
          </cell>
          <cell r="C26" t="str">
            <v>f</v>
          </cell>
          <cell r="D26" t="b">
            <v>0</v>
          </cell>
          <cell r="E26">
            <v>320</v>
          </cell>
          <cell r="F26" t="str">
            <v>"To" interest rate is blank.</v>
          </cell>
          <cell r="G26">
            <v>0</v>
          </cell>
          <cell r="H26">
            <v>0</v>
          </cell>
          <cell r="I26" t="b">
            <v>1</v>
          </cell>
          <cell r="P26" t="b">
            <v>0</v>
          </cell>
        </row>
        <row r="27">
          <cell r="A27" t="str">
            <v>320FALSE</v>
          </cell>
          <cell r="B27" t="str">
            <v>320gFALSE</v>
          </cell>
          <cell r="C27" t="str">
            <v>g</v>
          </cell>
          <cell r="D27" t="b">
            <v>0</v>
          </cell>
          <cell r="E27">
            <v>320</v>
          </cell>
          <cell r="F27" t="str">
            <v>Final maturity date is blank.</v>
          </cell>
          <cell r="G27">
            <v>0</v>
          </cell>
          <cell r="H27">
            <v>0</v>
          </cell>
          <cell r="I27" t="b">
            <v>1</v>
          </cell>
          <cell r="P27" t="b">
            <v>0</v>
          </cell>
        </row>
        <row r="28">
          <cell r="A28" t="str">
            <v>325FALSE</v>
          </cell>
          <cell r="B28" t="str">
            <v>325aFALSE</v>
          </cell>
          <cell r="C28" t="str">
            <v>a</v>
          </cell>
          <cell r="D28" t="b">
            <v>0</v>
          </cell>
          <cell r="E28">
            <v>325</v>
          </cell>
          <cell r="F28" t="str">
            <v>GASB number is blank.</v>
          </cell>
          <cell r="G28">
            <v>0</v>
          </cell>
          <cell r="H28" t="b">
            <v>1</v>
          </cell>
          <cell r="P28" t="b">
            <v>0</v>
          </cell>
        </row>
        <row r="29">
          <cell r="A29" t="str">
            <v>330TRUE</v>
          </cell>
          <cell r="B29" t="str">
            <v>330aTRUE</v>
          </cell>
          <cell r="C29" t="str">
            <v>a</v>
          </cell>
          <cell r="D29" t="b">
            <v>1</v>
          </cell>
          <cell r="E29">
            <v>330</v>
          </cell>
          <cell r="F29" t="str">
            <v>Deferred loss on refunding amount does not match balance in Column C on worksheet 305.</v>
          </cell>
          <cell r="G29">
            <v>0</v>
          </cell>
          <cell r="H29">
            <v>0</v>
          </cell>
          <cell r="I29">
            <v>0</v>
          </cell>
          <cell r="P29" t="b">
            <v>1</v>
          </cell>
        </row>
        <row r="30">
          <cell r="A30" t="str">
            <v>335FALSE</v>
          </cell>
          <cell r="B30" t="str">
            <v>335aFALSE</v>
          </cell>
          <cell r="C30" t="str">
            <v>a</v>
          </cell>
          <cell r="D30" t="b">
            <v>0</v>
          </cell>
          <cell r="E30">
            <v>335</v>
          </cell>
          <cell r="F30" t="str">
            <v>If worksheet is not NA, box must be checked.</v>
          </cell>
          <cell r="G30">
            <v>0</v>
          </cell>
          <cell r="H30" t="b">
            <v>1</v>
          </cell>
          <cell r="P30" t="b">
            <v>0</v>
          </cell>
        </row>
        <row r="31">
          <cell r="A31" t="str">
            <v>340FALSE</v>
          </cell>
          <cell r="B31" t="str">
            <v>340aFALSE</v>
          </cell>
          <cell r="C31" t="str">
            <v>a</v>
          </cell>
          <cell r="D31" t="b">
            <v>0</v>
          </cell>
          <cell r="E31">
            <v>340</v>
          </cell>
          <cell r="F31" t="str">
            <v>If worksheet is not NA, box must be checked.</v>
          </cell>
          <cell r="G31">
            <v>0</v>
          </cell>
          <cell r="H31" t="b">
            <v>1</v>
          </cell>
          <cell r="P31" t="b">
            <v>0</v>
          </cell>
        </row>
        <row r="32">
          <cell r="A32" t="str">
            <v>345FALSE</v>
          </cell>
          <cell r="B32" t="str">
            <v>345aFALSE</v>
          </cell>
          <cell r="C32" t="str">
            <v>a</v>
          </cell>
          <cell r="D32" t="b">
            <v>0</v>
          </cell>
          <cell r="E32">
            <v>345</v>
          </cell>
          <cell r="F32" t="str">
            <v>All questions have not been answered.</v>
          </cell>
          <cell r="G32">
            <v>0</v>
          </cell>
          <cell r="H32" t="b">
            <v>1</v>
          </cell>
          <cell r="I32" t="b">
            <v>1</v>
          </cell>
          <cell r="J32" t="b">
            <v>1</v>
          </cell>
          <cell r="K32" t="b">
            <v>1</v>
          </cell>
          <cell r="L32" t="b">
            <v>1</v>
          </cell>
          <cell r="M32" t="b">
            <v>1</v>
          </cell>
          <cell r="P32" t="b">
            <v>0</v>
          </cell>
          <cell r="R32" t="b">
            <v>1</v>
          </cell>
          <cell r="S32" t="b">
            <v>1</v>
          </cell>
          <cell r="T32" t="b">
            <v>1</v>
          </cell>
        </row>
        <row r="33">
          <cell r="A33" t="str">
            <v>355FALSE</v>
          </cell>
          <cell r="B33" t="str">
            <v>355aFALSE</v>
          </cell>
          <cell r="C33" t="str">
            <v>a</v>
          </cell>
          <cell r="D33" t="b">
            <v>0</v>
          </cell>
          <cell r="E33">
            <v>355</v>
          </cell>
          <cell r="F33" t="str">
            <v>All questions have not been answered.</v>
          </cell>
          <cell r="G33">
            <v>0</v>
          </cell>
          <cell r="H33" t="b">
            <v>1</v>
          </cell>
          <cell r="I33" t="b">
            <v>1</v>
          </cell>
          <cell r="J33" t="b">
            <v>1</v>
          </cell>
          <cell r="K33" t="b">
            <v>1</v>
          </cell>
          <cell r="P33" t="b">
            <v>0</v>
          </cell>
          <cell r="R33" t="b">
            <v>1</v>
          </cell>
          <cell r="S33" t="b">
            <v>1</v>
          </cell>
        </row>
        <row r="34">
          <cell r="A34" t="str">
            <v>360FALSE</v>
          </cell>
          <cell r="B34" t="str">
            <v>360aFALSE</v>
          </cell>
          <cell r="C34" t="str">
            <v>a</v>
          </cell>
          <cell r="D34" t="b">
            <v>0</v>
          </cell>
          <cell r="E34">
            <v>360</v>
          </cell>
          <cell r="F34" t="str">
            <v>If worksheet is not NA, box must be checked.</v>
          </cell>
          <cell r="G34">
            <v>0</v>
          </cell>
          <cell r="H34" t="b">
            <v>1</v>
          </cell>
          <cell r="P34" t="b">
            <v>0</v>
          </cell>
        </row>
        <row r="35">
          <cell r="A35" t="str">
            <v>401TRUE</v>
          </cell>
          <cell r="B35" t="str">
            <v>401aTRUE</v>
          </cell>
          <cell r="C35" t="str">
            <v>a</v>
          </cell>
          <cell r="D35" t="b">
            <v>1</v>
          </cell>
          <cell r="E35">
            <v>401</v>
          </cell>
          <cell r="F35" t="str">
            <v>Total Fund Equity does not match in one or more columns.</v>
          </cell>
          <cell r="G35">
            <v>0</v>
          </cell>
          <cell r="H35">
            <v>0</v>
          </cell>
          <cell r="P35" t="b">
            <v>1</v>
          </cell>
        </row>
        <row r="36">
          <cell r="A36" t="str">
            <v>405TRUE</v>
          </cell>
          <cell r="B36" t="str">
            <v>405aTRUE</v>
          </cell>
          <cell r="C36" t="str">
            <v>a</v>
          </cell>
          <cell r="D36" t="b">
            <v>1</v>
          </cell>
          <cell r="E36">
            <v>405</v>
          </cell>
          <cell r="F36" t="str">
            <v>Total Fund Equity does not match in one or more columns.</v>
          </cell>
          <cell r="G36">
            <v>0</v>
          </cell>
          <cell r="H36">
            <v>0</v>
          </cell>
          <cell r="P36" t="b">
            <v>1</v>
          </cell>
        </row>
        <row r="37">
          <cell r="A37" t="str">
            <v>410TRUE</v>
          </cell>
          <cell r="B37" t="str">
            <v>410aTRUE</v>
          </cell>
          <cell r="C37" t="str">
            <v>a</v>
          </cell>
          <cell r="D37" t="b">
            <v>1</v>
          </cell>
          <cell r="E37">
            <v>410</v>
          </cell>
          <cell r="F37" t="str">
            <v>Total Fund Equity does not match in one or more columns.</v>
          </cell>
          <cell r="G37">
            <v>0</v>
          </cell>
          <cell r="H37">
            <v>0</v>
          </cell>
          <cell r="P37" t="b">
            <v>1</v>
          </cell>
        </row>
        <row r="38">
          <cell r="A38" t="str">
            <v>415TRUE</v>
          </cell>
          <cell r="B38" t="str">
            <v>415aTRUE</v>
          </cell>
          <cell r="C38" t="str">
            <v>a</v>
          </cell>
          <cell r="D38" t="b">
            <v>1</v>
          </cell>
          <cell r="E38">
            <v>415</v>
          </cell>
          <cell r="F38" t="str">
            <v>Total Fund Equity does not match in one or more columns.</v>
          </cell>
          <cell r="G38">
            <v>0</v>
          </cell>
          <cell r="H38">
            <v>0</v>
          </cell>
          <cell r="P38" t="b">
            <v>1</v>
          </cell>
        </row>
        <row r="39">
          <cell r="A39" t="str">
            <v>420TRUE</v>
          </cell>
          <cell r="B39" t="str">
            <v>420bTRUE</v>
          </cell>
          <cell r="C39" t="str">
            <v>b</v>
          </cell>
          <cell r="D39" t="b">
            <v>1</v>
          </cell>
          <cell r="E39">
            <v>420</v>
          </cell>
          <cell r="F39" t="str">
            <v>Total Expendable and Nonexpendable amount does not match the total of the Restricted Net Assets column.</v>
          </cell>
          <cell r="G39">
            <v>0</v>
          </cell>
          <cell r="H39">
            <v>0</v>
          </cell>
          <cell r="I39">
            <v>0</v>
          </cell>
          <cell r="P39" t="b">
            <v>1</v>
          </cell>
          <cell r="R39">
            <v>0</v>
          </cell>
        </row>
        <row r="40">
          <cell r="A40" t="str">
            <v>420TRUE</v>
          </cell>
          <cell r="B40" t="str">
            <v>420cTRUE</v>
          </cell>
          <cell r="C40" t="str">
            <v>c</v>
          </cell>
          <cell r="D40" t="b">
            <v>1</v>
          </cell>
          <cell r="E40">
            <v>420</v>
          </cell>
          <cell r="F40" t="str">
            <v>Total Unrestricted Net Assets amount does not match the total of the Unrestricted Net Assets column.</v>
          </cell>
          <cell r="G40">
            <v>0</v>
          </cell>
          <cell r="H40">
            <v>0</v>
          </cell>
          <cell r="I40">
            <v>0</v>
          </cell>
          <cell r="P40" t="b">
            <v>1</v>
          </cell>
          <cell r="R40">
            <v>0</v>
          </cell>
        </row>
        <row r="41">
          <cell r="A41" t="str">
            <v>501TRUE</v>
          </cell>
          <cell r="B41" t="str">
            <v>501aTRUE</v>
          </cell>
          <cell r="C41" t="str">
            <v>a</v>
          </cell>
          <cell r="D41" t="b">
            <v>1</v>
          </cell>
          <cell r="E41">
            <v>501</v>
          </cell>
          <cell r="F41" t="str">
            <v>Worksheet is out of balance.</v>
          </cell>
          <cell r="G41">
            <v>0</v>
          </cell>
          <cell r="H41">
            <v>0</v>
          </cell>
          <cell r="P41" t="b">
            <v>1</v>
          </cell>
        </row>
        <row r="42">
          <cell r="A42" t="str">
            <v>501TRUE</v>
          </cell>
          <cell r="B42" t="str">
            <v>501bTRUE</v>
          </cell>
          <cell r="C42" t="str">
            <v>b</v>
          </cell>
          <cell r="D42" t="b">
            <v>1</v>
          </cell>
          <cell r="E42">
            <v>501</v>
          </cell>
          <cell r="F42" t="str">
            <v>One or more lines are incomplete.  See lines marked *.</v>
          </cell>
          <cell r="G42">
            <v>0</v>
          </cell>
          <cell r="H42">
            <v>0</v>
          </cell>
          <cell r="P42" t="b">
            <v>1</v>
          </cell>
        </row>
        <row r="43">
          <cell r="A43" t="str">
            <v>505FALSE</v>
          </cell>
          <cell r="B43" t="str">
            <v>505aFALSE</v>
          </cell>
          <cell r="C43" t="str">
            <v>a</v>
          </cell>
          <cell r="D43" t="b">
            <v>0</v>
          </cell>
          <cell r="E43">
            <v>505</v>
          </cell>
          <cell r="F43" t="str">
            <v>GASB number is blank.</v>
          </cell>
          <cell r="G43">
            <v>0</v>
          </cell>
          <cell r="H43" t="b">
            <v>1</v>
          </cell>
          <cell r="P43" t="b">
            <v>0</v>
          </cell>
        </row>
        <row r="44">
          <cell r="A44" t="str">
            <v>505TRUE</v>
          </cell>
          <cell r="B44" t="str">
            <v>505bTRUE</v>
          </cell>
          <cell r="C44" t="str">
            <v>b</v>
          </cell>
          <cell r="D44" t="b">
            <v>1</v>
          </cell>
          <cell r="E44">
            <v>505</v>
          </cell>
          <cell r="F44" t="str">
            <v>One or more lines are incomplete.  See lines marked *.</v>
          </cell>
          <cell r="G44">
            <v>0</v>
          </cell>
          <cell r="H44">
            <v>0</v>
          </cell>
          <cell r="P44" t="b">
            <v>1</v>
          </cell>
        </row>
        <row r="45">
          <cell r="A45" t="str">
            <v>510FALSE</v>
          </cell>
          <cell r="B45" t="str">
            <v>510aFALSE</v>
          </cell>
          <cell r="C45" t="str">
            <v>a</v>
          </cell>
          <cell r="D45" t="b">
            <v>0</v>
          </cell>
          <cell r="E45">
            <v>510</v>
          </cell>
          <cell r="F45" t="str">
            <v>GASB number is blank.</v>
          </cell>
          <cell r="G45">
            <v>0</v>
          </cell>
          <cell r="H45" t="b">
            <v>1</v>
          </cell>
          <cell r="P45" t="b">
            <v>0</v>
          </cell>
        </row>
        <row r="46">
          <cell r="A46" t="str">
            <v>510TRUE</v>
          </cell>
          <cell r="B46" t="str">
            <v>510bTRUE</v>
          </cell>
          <cell r="C46" t="str">
            <v>b</v>
          </cell>
          <cell r="D46" t="b">
            <v>1</v>
          </cell>
          <cell r="E46">
            <v>510</v>
          </cell>
          <cell r="F46" t="str">
            <v>One or more lines are incomplete.  See lines marked *.</v>
          </cell>
          <cell r="G46">
            <v>0</v>
          </cell>
          <cell r="H46">
            <v>0</v>
          </cell>
          <cell r="P46" t="b">
            <v>1</v>
          </cell>
        </row>
        <row r="47">
          <cell r="A47" t="str">
            <v>515FALSE</v>
          </cell>
          <cell r="B47" t="str">
            <v>515aFALSE</v>
          </cell>
          <cell r="C47" t="str">
            <v>a</v>
          </cell>
          <cell r="D47" t="b">
            <v>0</v>
          </cell>
          <cell r="E47">
            <v>515</v>
          </cell>
          <cell r="F47" t="str">
            <v>GASB number is blank.</v>
          </cell>
          <cell r="G47">
            <v>0</v>
          </cell>
          <cell r="H47" t="b">
            <v>1</v>
          </cell>
          <cell r="P47" t="b">
            <v>0</v>
          </cell>
        </row>
        <row r="48">
          <cell r="A48" t="str">
            <v>515TRUE</v>
          </cell>
          <cell r="B48" t="str">
            <v>515bTRUE</v>
          </cell>
          <cell r="C48" t="str">
            <v>b</v>
          </cell>
          <cell r="D48" t="b">
            <v>1</v>
          </cell>
          <cell r="E48">
            <v>515</v>
          </cell>
          <cell r="F48" t="str">
            <v>One or more lines are incomplete.  See lines marked *.</v>
          </cell>
          <cell r="G48">
            <v>0</v>
          </cell>
          <cell r="H48">
            <v>0</v>
          </cell>
          <cell r="P48" t="b">
            <v>1</v>
          </cell>
        </row>
        <row r="49">
          <cell r="A49" t="str">
            <v>520FALSE</v>
          </cell>
          <cell r="B49" t="str">
            <v>520aFALSE</v>
          </cell>
          <cell r="C49" t="str">
            <v>a</v>
          </cell>
          <cell r="D49" t="b">
            <v>0</v>
          </cell>
          <cell r="E49">
            <v>520</v>
          </cell>
          <cell r="F49" t="str">
            <v>GASB number is blank.</v>
          </cell>
          <cell r="G49">
            <v>0</v>
          </cell>
          <cell r="H49" t="b">
            <v>1</v>
          </cell>
          <cell r="P49" t="b">
            <v>0</v>
          </cell>
        </row>
        <row r="50">
          <cell r="A50" t="str">
            <v>520TRUE</v>
          </cell>
          <cell r="B50" t="str">
            <v>520bTRUE</v>
          </cell>
          <cell r="C50" t="str">
            <v>b</v>
          </cell>
          <cell r="D50" t="b">
            <v>1</v>
          </cell>
          <cell r="E50">
            <v>520</v>
          </cell>
          <cell r="F50" t="str">
            <v>One or more lines are incomplete.  See lines marked *.</v>
          </cell>
          <cell r="G50">
            <v>0</v>
          </cell>
          <cell r="H50">
            <v>0</v>
          </cell>
          <cell r="P50" t="b">
            <v>1</v>
          </cell>
        </row>
        <row r="51">
          <cell r="A51" t="str">
            <v>525FALSE</v>
          </cell>
          <cell r="B51" t="str">
            <v>525aFALSE</v>
          </cell>
          <cell r="C51" t="str">
            <v>a</v>
          </cell>
          <cell r="D51" t="b">
            <v>0</v>
          </cell>
          <cell r="E51">
            <v>525</v>
          </cell>
          <cell r="F51" t="str">
            <v>GASB number is blank.</v>
          </cell>
          <cell r="G51">
            <v>0</v>
          </cell>
          <cell r="H51" t="b">
            <v>1</v>
          </cell>
          <cell r="P51" t="b">
            <v>0</v>
          </cell>
        </row>
        <row r="52">
          <cell r="A52" t="str">
            <v>525TRUE</v>
          </cell>
          <cell r="B52" t="str">
            <v>525bTRUE</v>
          </cell>
          <cell r="C52" t="str">
            <v>b</v>
          </cell>
          <cell r="D52" t="b">
            <v>1</v>
          </cell>
          <cell r="E52">
            <v>525</v>
          </cell>
          <cell r="F52" t="str">
            <v>One or more lines are incomplete.  See lines marked *.</v>
          </cell>
          <cell r="G52">
            <v>0</v>
          </cell>
          <cell r="H52">
            <v>0</v>
          </cell>
          <cell r="P52" t="b">
            <v>1</v>
          </cell>
        </row>
        <row r="53">
          <cell r="A53" t="str">
            <v>530FALSE</v>
          </cell>
          <cell r="B53" t="str">
            <v>530aFALSE</v>
          </cell>
          <cell r="C53" t="str">
            <v>a</v>
          </cell>
          <cell r="D53" t="b">
            <v>0</v>
          </cell>
          <cell r="E53">
            <v>530</v>
          </cell>
          <cell r="F53" t="str">
            <v>GASB number is blank.</v>
          </cell>
          <cell r="G53">
            <v>0</v>
          </cell>
          <cell r="H53" t="b">
            <v>1</v>
          </cell>
          <cell r="P53" t="b">
            <v>0</v>
          </cell>
        </row>
        <row r="54">
          <cell r="A54" t="str">
            <v>530TRUE</v>
          </cell>
          <cell r="B54" t="str">
            <v>530bTRUE</v>
          </cell>
          <cell r="C54" t="str">
            <v>b</v>
          </cell>
          <cell r="D54" t="b">
            <v>1</v>
          </cell>
          <cell r="E54">
            <v>530</v>
          </cell>
          <cell r="F54" t="str">
            <v>One or more lines are incomplete.  See lines marked *.</v>
          </cell>
          <cell r="G54">
            <v>0</v>
          </cell>
          <cell r="H54">
            <v>0</v>
          </cell>
          <cell r="P54" t="b">
            <v>1</v>
          </cell>
        </row>
        <row r="55">
          <cell r="A55" t="str">
            <v>535FALSE</v>
          </cell>
          <cell r="B55" t="str">
            <v>535aFALSE</v>
          </cell>
          <cell r="C55" t="str">
            <v>a</v>
          </cell>
          <cell r="D55" t="b">
            <v>0</v>
          </cell>
          <cell r="E55">
            <v>535</v>
          </cell>
          <cell r="F55" t="str">
            <v>GASB number is blank.</v>
          </cell>
          <cell r="G55">
            <v>0</v>
          </cell>
          <cell r="H55" t="b">
            <v>1</v>
          </cell>
          <cell r="P55" t="b">
            <v>0</v>
          </cell>
        </row>
        <row r="56">
          <cell r="A56" t="str">
            <v>535TRUE</v>
          </cell>
          <cell r="B56" t="str">
            <v>535bTRUE</v>
          </cell>
          <cell r="C56" t="str">
            <v>b</v>
          </cell>
          <cell r="D56" t="b">
            <v>1</v>
          </cell>
          <cell r="E56">
            <v>535</v>
          </cell>
          <cell r="F56" t="str">
            <v>One or more lines are incomplete.  See lines marked *.</v>
          </cell>
          <cell r="G56">
            <v>0</v>
          </cell>
          <cell r="H56">
            <v>0</v>
          </cell>
          <cell r="P56" t="b">
            <v>1</v>
          </cell>
        </row>
        <row r="57">
          <cell r="A57" t="str">
            <v>540TRUE</v>
          </cell>
          <cell r="B57" t="str">
            <v>540aTRUE</v>
          </cell>
          <cell r="C57" t="str">
            <v>a</v>
          </cell>
          <cell r="D57" t="b">
            <v>1</v>
          </cell>
          <cell r="E57">
            <v>540</v>
          </cell>
          <cell r="F57" t="str">
            <v>Worksheet is out of balance.</v>
          </cell>
          <cell r="G57">
            <v>0</v>
          </cell>
          <cell r="H57">
            <v>0</v>
          </cell>
          <cell r="P57" t="b">
            <v>1</v>
          </cell>
        </row>
        <row r="58">
          <cell r="A58" t="str">
            <v>540TRUE</v>
          </cell>
          <cell r="B58" t="str">
            <v>540bTRUE</v>
          </cell>
          <cell r="C58" t="str">
            <v>b</v>
          </cell>
          <cell r="D58" t="b">
            <v>1</v>
          </cell>
          <cell r="E58">
            <v>540</v>
          </cell>
          <cell r="F58" t="str">
            <v>Invalid NCAS account number.  See lines marked *.</v>
          </cell>
          <cell r="G58">
            <v>0</v>
          </cell>
          <cell r="H58">
            <v>0</v>
          </cell>
          <cell r="I58">
            <v>0</v>
          </cell>
          <cell r="P58" t="b">
            <v>1</v>
          </cell>
        </row>
        <row r="59">
          <cell r="A59" t="str">
            <v>540TRUE</v>
          </cell>
          <cell r="B59" t="str">
            <v>540cTRUE</v>
          </cell>
          <cell r="C59" t="str">
            <v>c</v>
          </cell>
          <cell r="D59" t="b">
            <v>1</v>
          </cell>
          <cell r="E59">
            <v>540</v>
          </cell>
          <cell r="F59" t="str">
            <v>One or more lines are incomplete.  See lines marked *.</v>
          </cell>
          <cell r="G59">
            <v>0</v>
          </cell>
          <cell r="H59">
            <v>0</v>
          </cell>
          <cell r="I59">
            <v>0</v>
          </cell>
          <cell r="P59" t="b">
            <v>1</v>
          </cell>
        </row>
        <row r="60">
          <cell r="A60" t="str">
            <v>545TRUE</v>
          </cell>
          <cell r="B60" t="str">
            <v>545aTRUE</v>
          </cell>
          <cell r="C60" t="str">
            <v>a</v>
          </cell>
          <cell r="D60" t="b">
            <v>1</v>
          </cell>
          <cell r="E60">
            <v>545</v>
          </cell>
          <cell r="F60" t="str">
            <v>Worksheet is out of balance.</v>
          </cell>
          <cell r="G60">
            <v>0</v>
          </cell>
          <cell r="H60">
            <v>0</v>
          </cell>
          <cell r="P60" t="b">
            <v>1</v>
          </cell>
        </row>
        <row r="61">
          <cell r="A61" t="str">
            <v>545TRUE</v>
          </cell>
          <cell r="B61" t="str">
            <v>545bTRUE</v>
          </cell>
          <cell r="C61" t="str">
            <v>b</v>
          </cell>
          <cell r="D61" t="b">
            <v>1</v>
          </cell>
          <cell r="E61">
            <v>545</v>
          </cell>
          <cell r="F61" t="str">
            <v>Invalid NCAS account number.  See lines marked *.</v>
          </cell>
          <cell r="G61">
            <v>0</v>
          </cell>
          <cell r="H61">
            <v>0</v>
          </cell>
          <cell r="I61">
            <v>0</v>
          </cell>
          <cell r="P61" t="b">
            <v>1</v>
          </cell>
        </row>
        <row r="62">
          <cell r="A62" t="str">
            <v>545TRUE</v>
          </cell>
          <cell r="B62" t="str">
            <v>545cTRUE</v>
          </cell>
          <cell r="C62" t="str">
            <v>c</v>
          </cell>
          <cell r="D62" t="b">
            <v>1</v>
          </cell>
          <cell r="E62">
            <v>545</v>
          </cell>
          <cell r="F62" t="str">
            <v>One or more lines are incomplete.  See lines marked *.</v>
          </cell>
          <cell r="G62">
            <v>0</v>
          </cell>
          <cell r="H62">
            <v>0</v>
          </cell>
          <cell r="I62">
            <v>0</v>
          </cell>
          <cell r="P62" t="b">
            <v>1</v>
          </cell>
        </row>
        <row r="63">
          <cell r="A63" t="str">
            <v>550FALSE</v>
          </cell>
          <cell r="B63" t="str">
            <v>550aFALSE</v>
          </cell>
          <cell r="C63" t="str">
            <v>a</v>
          </cell>
          <cell r="D63" t="b">
            <v>0</v>
          </cell>
          <cell r="E63">
            <v>550</v>
          </cell>
          <cell r="F63" t="str">
            <v>GASB number is blank.</v>
          </cell>
          <cell r="G63">
            <v>0</v>
          </cell>
          <cell r="H63" t="b">
            <v>1</v>
          </cell>
          <cell r="P63" t="b">
            <v>0</v>
          </cell>
        </row>
        <row r="64">
          <cell r="A64" t="str">
            <v>550TRUE</v>
          </cell>
          <cell r="B64" t="str">
            <v>550bTRUE</v>
          </cell>
          <cell r="C64" t="str">
            <v>b</v>
          </cell>
          <cell r="D64" t="b">
            <v>1</v>
          </cell>
          <cell r="E64">
            <v>550</v>
          </cell>
          <cell r="F64" t="str">
            <v>Invalid NCAS account number.  See lines marked *.</v>
          </cell>
          <cell r="G64">
            <v>0</v>
          </cell>
          <cell r="H64">
            <v>0</v>
          </cell>
          <cell r="P64" t="b">
            <v>1</v>
          </cell>
        </row>
        <row r="65">
          <cell r="A65" t="str">
            <v>550TRUE</v>
          </cell>
          <cell r="B65" t="str">
            <v>550cTRUE</v>
          </cell>
          <cell r="C65" t="str">
            <v>c</v>
          </cell>
          <cell r="D65" t="b">
            <v>1</v>
          </cell>
          <cell r="E65">
            <v>550</v>
          </cell>
          <cell r="F65" t="str">
            <v>One or more lines are incomplete.  See lines marked *.</v>
          </cell>
          <cell r="G65">
            <v>0</v>
          </cell>
          <cell r="H65">
            <v>0</v>
          </cell>
          <cell r="P65" t="b">
            <v>1</v>
          </cell>
        </row>
        <row r="66">
          <cell r="A66" t="str">
            <v>555FALSE</v>
          </cell>
          <cell r="B66" t="str">
            <v>555aFALSE</v>
          </cell>
          <cell r="C66" t="str">
            <v>a</v>
          </cell>
          <cell r="D66" t="b">
            <v>0</v>
          </cell>
          <cell r="E66">
            <v>555</v>
          </cell>
          <cell r="F66" t="str">
            <v>GASB number is blank.</v>
          </cell>
          <cell r="G66">
            <v>0</v>
          </cell>
          <cell r="H66" t="b">
            <v>1</v>
          </cell>
          <cell r="P66" t="b">
            <v>0</v>
          </cell>
        </row>
        <row r="67">
          <cell r="A67" t="str">
            <v>555TRUE</v>
          </cell>
          <cell r="B67" t="str">
            <v>555bTRUE</v>
          </cell>
          <cell r="C67" t="str">
            <v>b</v>
          </cell>
          <cell r="D67" t="b">
            <v>1</v>
          </cell>
          <cell r="E67">
            <v>555</v>
          </cell>
          <cell r="F67" t="str">
            <v>Invalid NCAS account number.  See lines marked *.</v>
          </cell>
          <cell r="G67">
            <v>0</v>
          </cell>
          <cell r="H67">
            <v>0</v>
          </cell>
          <cell r="P67" t="b">
            <v>1</v>
          </cell>
        </row>
        <row r="68">
          <cell r="A68" t="str">
            <v>555TRUE</v>
          </cell>
          <cell r="B68" t="str">
            <v>555cTRUE</v>
          </cell>
          <cell r="C68" t="str">
            <v>c</v>
          </cell>
          <cell r="D68" t="b">
            <v>1</v>
          </cell>
          <cell r="E68">
            <v>555</v>
          </cell>
          <cell r="F68" t="str">
            <v>One or more lines are incomplete.  See lines marked *.</v>
          </cell>
          <cell r="G68">
            <v>0</v>
          </cell>
          <cell r="H68">
            <v>0</v>
          </cell>
          <cell r="P68" t="b">
            <v>1</v>
          </cell>
        </row>
        <row r="69">
          <cell r="A69" t="e">
            <v>#N/A</v>
          </cell>
          <cell r="B69" t="e">
            <v>#N/A</v>
          </cell>
          <cell r="C69" t="str">
            <v>a</v>
          </cell>
          <cell r="D69" t="e">
            <v>#N/A</v>
          </cell>
          <cell r="E69">
            <v>560</v>
          </cell>
          <cell r="F69" t="str">
            <v>Invalid NCAS account number.  See lines marked *.</v>
          </cell>
          <cell r="G69" t="e">
            <v>#N/A</v>
          </cell>
          <cell r="H69" t="e">
            <v>#REF!</v>
          </cell>
          <cell r="I69" t="e">
            <v>#REF!</v>
          </cell>
          <cell r="P69" t="e">
            <v>#REF!</v>
          </cell>
        </row>
        <row r="70">
          <cell r="A70" t="e">
            <v>#N/A</v>
          </cell>
          <cell r="B70" t="e">
            <v>#N/A</v>
          </cell>
          <cell r="C70" t="str">
            <v>b</v>
          </cell>
          <cell r="D70" t="e">
            <v>#N/A</v>
          </cell>
          <cell r="E70">
            <v>560</v>
          </cell>
          <cell r="F70" t="str">
            <v>One or more lines are incomplete.  See lines marked *.</v>
          </cell>
          <cell r="G70" t="e">
            <v>#N/A</v>
          </cell>
          <cell r="H70" t="e">
            <v>#REF!</v>
          </cell>
          <cell r="I70" t="e">
            <v>#REF!</v>
          </cell>
          <cell r="P70" t="e">
            <v>#REF!</v>
          </cell>
        </row>
        <row r="71">
          <cell r="A71" t="str">
            <v>565TRUE</v>
          </cell>
          <cell r="B71" t="str">
            <v>565aTRUE</v>
          </cell>
          <cell r="C71" t="str">
            <v>a</v>
          </cell>
          <cell r="D71" t="b">
            <v>1</v>
          </cell>
          <cell r="E71">
            <v>565</v>
          </cell>
          <cell r="F71" t="str">
            <v>Invalid NCAS account number.  See lines marked *.</v>
          </cell>
          <cell r="G71">
            <v>0</v>
          </cell>
          <cell r="H71">
            <v>0</v>
          </cell>
          <cell r="P71" t="b">
            <v>1</v>
          </cell>
        </row>
        <row r="72">
          <cell r="A72" t="str">
            <v>565TRUE</v>
          </cell>
          <cell r="B72" t="str">
            <v>565bTRUE</v>
          </cell>
          <cell r="C72" t="str">
            <v>b</v>
          </cell>
          <cell r="D72" t="b">
            <v>1</v>
          </cell>
          <cell r="E72">
            <v>565</v>
          </cell>
          <cell r="F72" t="str">
            <v>One or more lines are incomplete.  See lines marked *.</v>
          </cell>
          <cell r="G72">
            <v>0</v>
          </cell>
          <cell r="H72">
            <v>0</v>
          </cell>
          <cell r="P72" t="b">
            <v>1</v>
          </cell>
        </row>
        <row r="73">
          <cell r="A73" t="str">
            <v>570FALSE</v>
          </cell>
          <cell r="B73" t="str">
            <v>570aFALSE</v>
          </cell>
          <cell r="C73" t="str">
            <v>a</v>
          </cell>
          <cell r="D73" t="b">
            <v>0</v>
          </cell>
          <cell r="E73">
            <v>570</v>
          </cell>
          <cell r="F73" t="str">
            <v>GASB number is blank.</v>
          </cell>
          <cell r="G73">
            <v>0</v>
          </cell>
          <cell r="H73" t="b">
            <v>1</v>
          </cell>
          <cell r="P73" t="b">
            <v>0</v>
          </cell>
        </row>
        <row r="74">
          <cell r="A74" t="str">
            <v>601FALSE</v>
          </cell>
          <cell r="B74" t="str">
            <v>601aFALSE</v>
          </cell>
          <cell r="C74" t="str">
            <v>a</v>
          </cell>
          <cell r="D74" t="b">
            <v>0</v>
          </cell>
          <cell r="E74">
            <v>601</v>
          </cell>
          <cell r="F74" t="str">
            <v>GASB number is blank.</v>
          </cell>
          <cell r="G74">
            <v>0</v>
          </cell>
          <cell r="H74" t="b">
            <v>1</v>
          </cell>
          <cell r="P74" t="b">
            <v>0</v>
          </cell>
        </row>
        <row r="75">
          <cell r="A75" t="str">
            <v>601FALSE</v>
          </cell>
          <cell r="B75" t="str">
            <v>601bFALSE</v>
          </cell>
          <cell r="C75" t="str">
            <v>b</v>
          </cell>
          <cell r="D75" t="b">
            <v>0</v>
          </cell>
          <cell r="E75">
            <v>601</v>
          </cell>
          <cell r="F75" t="str">
            <v>Budget code is blank.</v>
          </cell>
          <cell r="G75">
            <v>0</v>
          </cell>
          <cell r="H75" t="b">
            <v>1</v>
          </cell>
          <cell r="P75" t="b">
            <v>0</v>
          </cell>
        </row>
        <row r="76">
          <cell r="A76" t="str">
            <v>601FALSE</v>
          </cell>
          <cell r="B76" t="str">
            <v>601cFALSE</v>
          </cell>
          <cell r="C76" t="str">
            <v>c</v>
          </cell>
          <cell r="D76" t="b">
            <v>0</v>
          </cell>
          <cell r="E76">
            <v>601</v>
          </cell>
          <cell r="F76" t="str">
            <v>Worksheet is incomplete.</v>
          </cell>
          <cell r="G76">
            <v>0</v>
          </cell>
          <cell r="H76" t="b">
            <v>1</v>
          </cell>
          <cell r="I76" t="b">
            <v>1</v>
          </cell>
          <cell r="J76" t="b">
            <v>1</v>
          </cell>
          <cell r="K76" t="b">
            <v>1</v>
          </cell>
          <cell r="L76" t="b">
            <v>1</v>
          </cell>
          <cell r="P76" t="b">
            <v>0</v>
          </cell>
        </row>
        <row r="77">
          <cell r="A77" t="str">
            <v>605FALSE</v>
          </cell>
          <cell r="B77" t="str">
            <v>605aFALSE</v>
          </cell>
          <cell r="C77" t="str">
            <v>a</v>
          </cell>
          <cell r="D77" t="b">
            <v>0</v>
          </cell>
          <cell r="E77">
            <v>605</v>
          </cell>
          <cell r="F77" t="str">
            <v>Worksheet is incomplete.</v>
          </cell>
          <cell r="G77">
            <v>0</v>
          </cell>
          <cell r="H77" t="b">
            <v>1</v>
          </cell>
          <cell r="P77" t="b">
            <v>0</v>
          </cell>
        </row>
        <row r="78">
          <cell r="A78" t="str">
            <v>625FALSE</v>
          </cell>
          <cell r="B78" t="str">
            <v>625aFALSE</v>
          </cell>
          <cell r="C78" t="str">
            <v>a</v>
          </cell>
          <cell r="D78" t="b">
            <v>0</v>
          </cell>
          <cell r="E78">
            <v>625</v>
          </cell>
          <cell r="F78" t="str">
            <v>GASB number is blank.</v>
          </cell>
          <cell r="G78">
            <v>0</v>
          </cell>
          <cell r="H78" t="b">
            <v>1</v>
          </cell>
          <cell r="P78" t="b">
            <v>0</v>
          </cell>
        </row>
        <row r="79">
          <cell r="A79" t="str">
            <v>625FALSE</v>
          </cell>
          <cell r="B79" t="str">
            <v>625bFALSE</v>
          </cell>
          <cell r="C79" t="str">
            <v>b</v>
          </cell>
          <cell r="D79" t="b">
            <v>0</v>
          </cell>
          <cell r="E79">
            <v>625</v>
          </cell>
          <cell r="F79" t="str">
            <v>GASB name is blank.</v>
          </cell>
          <cell r="G79">
            <v>0</v>
          </cell>
          <cell r="H79" t="b">
            <v>1</v>
          </cell>
          <cell r="P79" t="b">
            <v>0</v>
          </cell>
        </row>
        <row r="80">
          <cell r="A80" t="str">
            <v>630FALSE</v>
          </cell>
          <cell r="B80" t="str">
            <v>630aFALSE</v>
          </cell>
          <cell r="C80" t="str">
            <v>a</v>
          </cell>
          <cell r="D80" t="b">
            <v>0</v>
          </cell>
          <cell r="E80">
            <v>630</v>
          </cell>
          <cell r="F80" t="str">
            <v>GASB number is blank.</v>
          </cell>
          <cell r="G80">
            <v>0</v>
          </cell>
          <cell r="H80" t="b">
            <v>1</v>
          </cell>
          <cell r="P80" t="b">
            <v>0</v>
          </cell>
        </row>
        <row r="81">
          <cell r="A81" t="str">
            <v>635FALSE</v>
          </cell>
          <cell r="B81" t="str">
            <v>635aFALSE</v>
          </cell>
          <cell r="C81" t="str">
            <v>a</v>
          </cell>
          <cell r="D81" t="b">
            <v>0</v>
          </cell>
          <cell r="E81">
            <v>635</v>
          </cell>
          <cell r="F81" t="str">
            <v>GASB number is blank.</v>
          </cell>
          <cell r="G81">
            <v>0</v>
          </cell>
          <cell r="H81" t="b">
            <v>1</v>
          </cell>
          <cell r="P81" t="b">
            <v>0</v>
          </cell>
        </row>
        <row r="82">
          <cell r="A82" t="str">
            <v>705TRUE</v>
          </cell>
          <cell r="B82" t="str">
            <v>705aTRUE</v>
          </cell>
          <cell r="C82" t="str">
            <v>a</v>
          </cell>
          <cell r="D82" t="b">
            <v>1</v>
          </cell>
          <cell r="E82">
            <v>705</v>
          </cell>
          <cell r="F82" t="str">
            <v>Column A does not equal Column F.  See lines marked *.</v>
          </cell>
          <cell r="G82">
            <v>0</v>
          </cell>
          <cell r="H82">
            <v>0</v>
          </cell>
          <cell r="P82" t="b">
            <v>1</v>
          </cell>
        </row>
        <row r="83">
          <cell r="A83" t="str">
            <v>710TRUE</v>
          </cell>
          <cell r="B83" t="str">
            <v>710aTRUE</v>
          </cell>
          <cell r="C83" t="str">
            <v>a</v>
          </cell>
          <cell r="D83" t="b">
            <v>1</v>
          </cell>
          <cell r="E83">
            <v>710</v>
          </cell>
          <cell r="F83" t="str">
            <v>Column A does not equal the sum of columns B, C, and D.  See lines marked *.</v>
          </cell>
          <cell r="G83">
            <v>0</v>
          </cell>
          <cell r="H83">
            <v>0</v>
          </cell>
          <cell r="P83" t="b">
            <v>1</v>
          </cell>
        </row>
        <row r="84">
          <cell r="A84" t="str">
            <v>710TRUE</v>
          </cell>
          <cell r="B84" t="str">
            <v>710bTRUE</v>
          </cell>
          <cell r="C84" t="str">
            <v>b</v>
          </cell>
          <cell r="D84" t="b">
            <v>1</v>
          </cell>
          <cell r="E84">
            <v>710</v>
          </cell>
          <cell r="F84" t="str">
            <v>Line 34 does not equal Line 35.</v>
          </cell>
          <cell r="G84">
            <v>0</v>
          </cell>
          <cell r="H84" t="b">
            <v>1</v>
          </cell>
          <cell r="P84" t="b">
            <v>1</v>
          </cell>
        </row>
        <row r="85">
          <cell r="A85" t="str">
            <v>715TRUE</v>
          </cell>
          <cell r="B85" t="str">
            <v>715aTRUE</v>
          </cell>
          <cell r="C85" t="str">
            <v>a</v>
          </cell>
          <cell r="D85" t="b">
            <v>1</v>
          </cell>
          <cell r="E85">
            <v>715</v>
          </cell>
          <cell r="F85" t="str">
            <v>Column A does not equal Column F.  See lines marked *.</v>
          </cell>
          <cell r="G85">
            <v>0</v>
          </cell>
          <cell r="H85">
            <v>0</v>
          </cell>
          <cell r="P85" t="b">
            <v>1</v>
          </cell>
        </row>
        <row r="86">
          <cell r="A86" t="e">
            <v>#N/A</v>
          </cell>
          <cell r="B86" t="e">
            <v>#N/A</v>
          </cell>
          <cell r="D86" t="e">
            <v>#N/A</v>
          </cell>
          <cell r="G86" t="e">
            <v>#N/A</v>
          </cell>
        </row>
        <row r="87">
          <cell r="A87" t="e">
            <v>#N/A</v>
          </cell>
          <cell r="B87" t="e">
            <v>#N/A</v>
          </cell>
          <cell r="D87" t="e">
            <v>#N/A</v>
          </cell>
          <cell r="G87" t="e">
            <v>#N/A</v>
          </cell>
        </row>
        <row r="88">
          <cell r="A88" t="e">
            <v>#N/A</v>
          </cell>
          <cell r="B88" t="e">
            <v>#N/A</v>
          </cell>
          <cell r="D88" t="e">
            <v>#N/A</v>
          </cell>
          <cell r="G88" t="e">
            <v>#N/A</v>
          </cell>
        </row>
        <row r="89">
          <cell r="A89" t="e">
            <v>#N/A</v>
          </cell>
          <cell r="B89" t="e">
            <v>#N/A</v>
          </cell>
          <cell r="D89" t="e">
            <v>#N/A</v>
          </cell>
          <cell r="G89" t="e">
            <v>#N/A</v>
          </cell>
        </row>
        <row r="90">
          <cell r="A90" t="e">
            <v>#N/A</v>
          </cell>
          <cell r="B90" t="e">
            <v>#N/A</v>
          </cell>
          <cell r="D90" t="e">
            <v>#N/A</v>
          </cell>
          <cell r="G90" t="e">
            <v>#N/A</v>
          </cell>
        </row>
        <row r="91">
          <cell r="A91" t="e">
            <v>#N/A</v>
          </cell>
          <cell r="B91" t="e">
            <v>#N/A</v>
          </cell>
          <cell r="D91" t="e">
            <v>#N/A</v>
          </cell>
          <cell r="G91" t="e">
            <v>#N/A</v>
          </cell>
        </row>
      </sheetData>
      <sheetData sheetId="81">
        <row r="1">
          <cell r="H1" t="str">
            <v>Select Function (Click here)</v>
          </cell>
        </row>
        <row r="2">
          <cell r="H2" t="str">
            <v>General Government</v>
          </cell>
        </row>
        <row r="3">
          <cell r="H3" t="str">
            <v>Primary and secondary education</v>
          </cell>
        </row>
        <row r="4">
          <cell r="H4" t="str">
            <v>Higher Education</v>
          </cell>
        </row>
        <row r="5">
          <cell r="H5" t="str">
            <v>Health and human services</v>
          </cell>
        </row>
        <row r="6">
          <cell r="H6" t="str">
            <v>Economic development</v>
          </cell>
        </row>
        <row r="7">
          <cell r="H7" t="str">
            <v>Environment and natural resources</v>
          </cell>
        </row>
        <row r="8">
          <cell r="H8" t="str">
            <v>Public safety, corrections, and regulation</v>
          </cell>
        </row>
        <row r="9">
          <cell r="H9" t="str">
            <v>Transportation</v>
          </cell>
        </row>
        <row r="10">
          <cell r="H10" t="str">
            <v>Agriculture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GASB_Stmts"/>
      <sheetName val="FASB_Stmts"/>
      <sheetName val="FASB_Adj"/>
      <sheetName val="CAFR_Stmts"/>
      <sheetName val="Variances"/>
      <sheetName val="101"/>
      <sheetName val="345"/>
      <sheetName val="355"/>
      <sheetName val="425"/>
      <sheetName val="430"/>
      <sheetName val="515"/>
      <sheetName val="520"/>
      <sheetName val="525"/>
      <sheetName val="530"/>
      <sheetName val="535"/>
      <sheetName val="610"/>
      <sheetName val="615"/>
      <sheetName val="625"/>
      <sheetName val="Explanations"/>
      <sheetName val="Comments "/>
      <sheetName val="Agencies"/>
      <sheetName val="Data"/>
    </sheetNames>
    <sheetDataSet>
      <sheetData sheetId="0" refreshError="1"/>
      <sheetData sheetId="1">
        <row r="13">
          <cell r="A13">
            <v>100</v>
          </cell>
          <cell r="F13">
            <v>0</v>
          </cell>
        </row>
        <row r="14">
          <cell r="A14">
            <v>160</v>
          </cell>
          <cell r="F14">
            <v>0</v>
          </cell>
        </row>
        <row r="15">
          <cell r="A15">
            <v>110</v>
          </cell>
          <cell r="F15">
            <v>0</v>
          </cell>
        </row>
        <row r="16">
          <cell r="A16">
            <v>162</v>
          </cell>
          <cell r="F16">
            <v>0</v>
          </cell>
        </row>
        <row r="18">
          <cell r="A18">
            <v>124</v>
          </cell>
          <cell r="F18">
            <v>0</v>
          </cell>
        </row>
        <row r="19">
          <cell r="A19">
            <v>124</v>
          </cell>
          <cell r="F19">
            <v>0</v>
          </cell>
        </row>
        <row r="20">
          <cell r="A20">
            <v>124</v>
          </cell>
          <cell r="F20">
            <v>0</v>
          </cell>
        </row>
        <row r="21">
          <cell r="A21">
            <v>124</v>
          </cell>
        </row>
        <row r="22">
          <cell r="A22">
            <v>124</v>
          </cell>
          <cell r="F22">
            <v>0</v>
          </cell>
        </row>
        <row r="23">
          <cell r="A23">
            <v>122</v>
          </cell>
          <cell r="F23">
            <v>0</v>
          </cell>
        </row>
        <row r="24">
          <cell r="A24">
            <v>120</v>
          </cell>
          <cell r="F24">
            <v>0</v>
          </cell>
        </row>
        <row r="25">
          <cell r="A25">
            <v>154</v>
          </cell>
          <cell r="F25">
            <v>0</v>
          </cell>
        </row>
        <row r="26">
          <cell r="A26">
            <v>130</v>
          </cell>
          <cell r="F26">
            <v>0</v>
          </cell>
        </row>
        <row r="27">
          <cell r="A27">
            <v>140</v>
          </cell>
          <cell r="F27">
            <v>0</v>
          </cell>
        </row>
        <row r="28">
          <cell r="F28">
            <v>0</v>
          </cell>
        </row>
        <row r="31">
          <cell r="A31">
            <v>160</v>
          </cell>
          <cell r="F31">
            <v>0</v>
          </cell>
        </row>
        <row r="32">
          <cell r="A32">
            <v>110</v>
          </cell>
          <cell r="F32">
            <v>0</v>
          </cell>
        </row>
        <row r="33">
          <cell r="A33">
            <v>162</v>
          </cell>
          <cell r="F33">
            <v>0</v>
          </cell>
        </row>
        <row r="35">
          <cell r="A35">
            <v>124</v>
          </cell>
          <cell r="F35">
            <v>0</v>
          </cell>
        </row>
        <row r="36">
          <cell r="A36">
            <v>124</v>
          </cell>
          <cell r="F36">
            <v>0</v>
          </cell>
        </row>
        <row r="37">
          <cell r="A37">
            <v>124</v>
          </cell>
        </row>
        <row r="38">
          <cell r="A38">
            <v>124</v>
          </cell>
          <cell r="F38">
            <v>0</v>
          </cell>
        </row>
        <row r="39">
          <cell r="A39">
            <v>164</v>
          </cell>
          <cell r="F39">
            <v>0</v>
          </cell>
        </row>
        <row r="40">
          <cell r="A40">
            <v>154</v>
          </cell>
          <cell r="F40">
            <v>0</v>
          </cell>
        </row>
        <row r="41">
          <cell r="A41">
            <v>157</v>
          </cell>
          <cell r="F41">
            <v>0</v>
          </cell>
        </row>
        <row r="42">
          <cell r="A42">
            <v>170</v>
          </cell>
          <cell r="F42">
            <v>0</v>
          </cell>
        </row>
        <row r="43">
          <cell r="A43">
            <v>171</v>
          </cell>
          <cell r="F43">
            <v>0</v>
          </cell>
        </row>
        <row r="44">
          <cell r="F44">
            <v>0</v>
          </cell>
        </row>
        <row r="45">
          <cell r="F45">
            <v>0</v>
          </cell>
        </row>
        <row r="50">
          <cell r="A50">
            <v>204</v>
          </cell>
          <cell r="F50">
            <v>0</v>
          </cell>
        </row>
        <row r="51">
          <cell r="A51">
            <v>204</v>
          </cell>
          <cell r="F51">
            <v>0</v>
          </cell>
        </row>
        <row r="52">
          <cell r="A52">
            <v>204</v>
          </cell>
          <cell r="F52">
            <v>0</v>
          </cell>
        </row>
        <row r="53">
          <cell r="A53">
            <v>204</v>
          </cell>
          <cell r="F53">
            <v>0</v>
          </cell>
        </row>
        <row r="54">
          <cell r="A54">
            <v>204</v>
          </cell>
          <cell r="F54">
            <v>0</v>
          </cell>
        </row>
        <row r="55">
          <cell r="A55">
            <v>202</v>
          </cell>
          <cell r="F55">
            <v>0</v>
          </cell>
        </row>
        <row r="56">
          <cell r="A56">
            <v>200</v>
          </cell>
          <cell r="F56">
            <v>0</v>
          </cell>
        </row>
        <row r="57">
          <cell r="A57">
            <v>220</v>
          </cell>
          <cell r="F57">
            <v>0</v>
          </cell>
        </row>
        <row r="58">
          <cell r="A58">
            <v>222</v>
          </cell>
          <cell r="F58">
            <v>0</v>
          </cell>
        </row>
        <row r="59">
          <cell r="A59">
            <v>210</v>
          </cell>
          <cell r="F59">
            <v>0</v>
          </cell>
        </row>
        <row r="60">
          <cell r="A60">
            <v>230</v>
          </cell>
          <cell r="F60">
            <v>0</v>
          </cell>
        </row>
        <row r="61">
          <cell r="A61">
            <v>235</v>
          </cell>
          <cell r="F61">
            <v>0</v>
          </cell>
        </row>
        <row r="62">
          <cell r="A62">
            <v>240</v>
          </cell>
          <cell r="F62">
            <v>0</v>
          </cell>
        </row>
        <row r="63">
          <cell r="A63">
            <v>240</v>
          </cell>
          <cell r="F63">
            <v>0</v>
          </cell>
        </row>
        <row r="64">
          <cell r="A64">
            <v>240</v>
          </cell>
          <cell r="F64">
            <v>0</v>
          </cell>
        </row>
        <row r="65">
          <cell r="A65">
            <v>240</v>
          </cell>
          <cell r="F65">
            <v>0</v>
          </cell>
        </row>
        <row r="66">
          <cell r="A66">
            <v>240</v>
          </cell>
          <cell r="F66">
            <v>0</v>
          </cell>
        </row>
        <row r="67">
          <cell r="F67">
            <v>0</v>
          </cell>
        </row>
        <row r="71">
          <cell r="A71">
            <v>204</v>
          </cell>
          <cell r="F71">
            <v>0</v>
          </cell>
        </row>
        <row r="72">
          <cell r="A72">
            <v>204</v>
          </cell>
          <cell r="F72">
            <v>0</v>
          </cell>
        </row>
        <row r="73">
          <cell r="A73">
            <v>225</v>
          </cell>
          <cell r="F73">
            <v>0</v>
          </cell>
        </row>
        <row r="74">
          <cell r="A74">
            <v>230</v>
          </cell>
          <cell r="F74">
            <v>0</v>
          </cell>
        </row>
        <row r="75">
          <cell r="A75">
            <v>235</v>
          </cell>
          <cell r="F75">
            <v>0</v>
          </cell>
        </row>
        <row r="76">
          <cell r="A76">
            <v>241</v>
          </cell>
          <cell r="F76">
            <v>0</v>
          </cell>
        </row>
        <row r="77">
          <cell r="A77">
            <v>241</v>
          </cell>
          <cell r="F77">
            <v>0</v>
          </cell>
        </row>
        <row r="78">
          <cell r="A78">
            <v>241</v>
          </cell>
          <cell r="F78">
            <v>0</v>
          </cell>
        </row>
        <row r="79">
          <cell r="A79">
            <v>241</v>
          </cell>
          <cell r="F79">
            <v>0</v>
          </cell>
        </row>
        <row r="80">
          <cell r="A80">
            <v>241</v>
          </cell>
          <cell r="F80">
            <v>0</v>
          </cell>
        </row>
        <row r="81">
          <cell r="F81">
            <v>0</v>
          </cell>
        </row>
        <row r="82">
          <cell r="F82">
            <v>0</v>
          </cell>
        </row>
        <row r="85">
          <cell r="A85">
            <v>300</v>
          </cell>
          <cell r="F85">
            <v>0</v>
          </cell>
        </row>
        <row r="88">
          <cell r="A88">
            <v>305</v>
          </cell>
          <cell r="F88">
            <v>0</v>
          </cell>
        </row>
        <row r="89">
          <cell r="A89">
            <v>310</v>
          </cell>
          <cell r="F89">
            <v>0</v>
          </cell>
        </row>
        <row r="90">
          <cell r="A90">
            <v>315</v>
          </cell>
          <cell r="F90">
            <v>0</v>
          </cell>
        </row>
        <row r="91">
          <cell r="A91">
            <v>320</v>
          </cell>
          <cell r="F91">
            <v>0</v>
          </cell>
        </row>
        <row r="92">
          <cell r="F92">
            <v>0</v>
          </cell>
        </row>
        <row r="94">
          <cell r="F94" t="str">
            <v>In Bal.</v>
          </cell>
        </row>
        <row r="96">
          <cell r="F96">
            <v>2008</v>
          </cell>
        </row>
        <row r="98">
          <cell r="A98">
            <v>500</v>
          </cell>
          <cell r="F98">
            <v>0</v>
          </cell>
        </row>
        <row r="99">
          <cell r="A99">
            <v>500</v>
          </cell>
          <cell r="F99">
            <v>0</v>
          </cell>
        </row>
        <row r="100">
          <cell r="A100">
            <v>500</v>
          </cell>
          <cell r="F100">
            <v>0</v>
          </cell>
        </row>
        <row r="101">
          <cell r="A101">
            <v>500</v>
          </cell>
          <cell r="F101">
            <v>0</v>
          </cell>
        </row>
        <row r="102">
          <cell r="A102">
            <v>500</v>
          </cell>
          <cell r="F102">
            <v>0</v>
          </cell>
        </row>
        <row r="103">
          <cell r="A103">
            <v>500</v>
          </cell>
          <cell r="F103">
            <v>0</v>
          </cell>
        </row>
        <row r="104">
          <cell r="A104">
            <v>500</v>
          </cell>
          <cell r="F104">
            <v>0</v>
          </cell>
        </row>
        <row r="105">
          <cell r="A105">
            <v>500</v>
          </cell>
          <cell r="F105">
            <v>0</v>
          </cell>
        </row>
        <row r="106">
          <cell r="F106">
            <v>0</v>
          </cell>
        </row>
        <row r="107">
          <cell r="F107">
            <v>0</v>
          </cell>
        </row>
        <row r="108">
          <cell r="F108">
            <v>0</v>
          </cell>
        </row>
        <row r="110">
          <cell r="A110">
            <v>510</v>
          </cell>
          <cell r="F110">
            <v>0</v>
          </cell>
        </row>
        <row r="111">
          <cell r="A111">
            <v>512</v>
          </cell>
          <cell r="F111">
            <v>0</v>
          </cell>
        </row>
        <row r="112">
          <cell r="A112">
            <v>512</v>
          </cell>
          <cell r="F112">
            <v>0</v>
          </cell>
        </row>
        <row r="113">
          <cell r="A113">
            <v>520</v>
          </cell>
          <cell r="F113">
            <v>0</v>
          </cell>
        </row>
        <row r="114">
          <cell r="A114">
            <v>512</v>
          </cell>
          <cell r="F114">
            <v>0</v>
          </cell>
        </row>
        <row r="115">
          <cell r="A115">
            <v>520</v>
          </cell>
          <cell r="F115">
            <v>0</v>
          </cell>
        </row>
        <row r="116">
          <cell r="A116">
            <v>520</v>
          </cell>
          <cell r="F116">
            <v>0</v>
          </cell>
        </row>
        <row r="117">
          <cell r="F117">
            <v>0</v>
          </cell>
        </row>
        <row r="118">
          <cell r="F118">
            <v>0</v>
          </cell>
        </row>
        <row r="119">
          <cell r="F119">
            <v>0</v>
          </cell>
        </row>
        <row r="120">
          <cell r="F120">
            <v>0</v>
          </cell>
        </row>
        <row r="121">
          <cell r="A121">
            <v>511</v>
          </cell>
          <cell r="F121">
            <v>0</v>
          </cell>
        </row>
        <row r="122">
          <cell r="A122">
            <v>513</v>
          </cell>
          <cell r="F122">
            <v>0</v>
          </cell>
        </row>
        <row r="123">
          <cell r="A123">
            <v>513</v>
          </cell>
          <cell r="F123">
            <v>0</v>
          </cell>
        </row>
        <row r="124">
          <cell r="A124">
            <v>700</v>
          </cell>
          <cell r="F124">
            <v>0</v>
          </cell>
        </row>
        <row r="125">
          <cell r="A125">
            <v>701</v>
          </cell>
          <cell r="F125">
            <v>0</v>
          </cell>
        </row>
        <row r="126">
          <cell r="F126">
            <v>0</v>
          </cell>
        </row>
        <row r="127">
          <cell r="A127">
            <v>800</v>
          </cell>
          <cell r="F127">
            <v>0</v>
          </cell>
        </row>
        <row r="128">
          <cell r="A128">
            <v>801</v>
          </cell>
          <cell r="F128">
            <v>0</v>
          </cell>
        </row>
      </sheetData>
      <sheetData sheetId="2">
        <row r="12">
          <cell r="A12">
            <v>100</v>
          </cell>
          <cell r="F12">
            <v>1797966</v>
          </cell>
        </row>
        <row r="13">
          <cell r="A13">
            <v>110</v>
          </cell>
          <cell r="F13">
            <v>0</v>
          </cell>
        </row>
        <row r="14">
          <cell r="A14" t="str">
            <v>**</v>
          </cell>
          <cell r="F14">
            <v>100044</v>
          </cell>
        </row>
        <row r="15">
          <cell r="A15">
            <v>130</v>
          </cell>
          <cell r="F15">
            <v>0</v>
          </cell>
        </row>
        <row r="16">
          <cell r="A16">
            <v>140</v>
          </cell>
          <cell r="F16">
            <v>59297</v>
          </cell>
        </row>
        <row r="17">
          <cell r="A17">
            <v>140</v>
          </cell>
          <cell r="F17">
            <v>0</v>
          </cell>
        </row>
        <row r="18">
          <cell r="A18" t="str">
            <v>**</v>
          </cell>
          <cell r="F18">
            <v>0</v>
          </cell>
        </row>
        <row r="19">
          <cell r="A19">
            <v>160</v>
          </cell>
          <cell r="F19">
            <v>29758590</v>
          </cell>
        </row>
        <row r="20">
          <cell r="A20">
            <v>160</v>
          </cell>
          <cell r="F20">
            <v>25110</v>
          </cell>
        </row>
        <row r="21">
          <cell r="A21">
            <v>160</v>
          </cell>
          <cell r="F21">
            <v>0</v>
          </cell>
        </row>
        <row r="22">
          <cell r="A22">
            <v>162</v>
          </cell>
          <cell r="F22">
            <v>0</v>
          </cell>
        </row>
        <row r="23">
          <cell r="A23" t="str">
            <v>**</v>
          </cell>
          <cell r="F23">
            <v>70314092</v>
          </cell>
        </row>
        <row r="24">
          <cell r="F24">
            <v>102055099</v>
          </cell>
        </row>
        <row r="27">
          <cell r="A27" t="str">
            <v>**</v>
          </cell>
          <cell r="F27">
            <v>4962043</v>
          </cell>
        </row>
        <row r="28">
          <cell r="A28" t="str">
            <v>**</v>
          </cell>
          <cell r="F28">
            <v>0</v>
          </cell>
        </row>
        <row r="29">
          <cell r="A29">
            <v>210</v>
          </cell>
          <cell r="F29">
            <v>0</v>
          </cell>
        </row>
        <row r="30">
          <cell r="A30">
            <v>220</v>
          </cell>
          <cell r="F30">
            <v>0</v>
          </cell>
        </row>
        <row r="31">
          <cell r="A31">
            <v>230</v>
          </cell>
          <cell r="F31">
            <v>167931</v>
          </cell>
        </row>
        <row r="32">
          <cell r="A32" t="str">
            <v>**</v>
          </cell>
          <cell r="F32">
            <v>0</v>
          </cell>
        </row>
        <row r="33">
          <cell r="A33" t="str">
            <v>**</v>
          </cell>
          <cell r="F33">
            <v>0</v>
          </cell>
        </row>
        <row r="34">
          <cell r="A34">
            <v>241</v>
          </cell>
          <cell r="F34">
            <v>0</v>
          </cell>
        </row>
        <row r="35">
          <cell r="A35">
            <v>204</v>
          </cell>
          <cell r="F35">
            <v>0</v>
          </cell>
        </row>
        <row r="36">
          <cell r="F36">
            <v>5129974</v>
          </cell>
        </row>
        <row r="39">
          <cell r="F39">
            <v>0</v>
          </cell>
        </row>
        <row r="40">
          <cell r="F40">
            <v>0</v>
          </cell>
        </row>
        <row r="41">
          <cell r="F41">
            <v>159</v>
          </cell>
        </row>
        <row r="42">
          <cell r="F42">
            <v>158609990</v>
          </cell>
        </row>
        <row r="43">
          <cell r="F43">
            <v>-61685024</v>
          </cell>
        </row>
        <row r="44">
          <cell r="F44">
            <v>96925125</v>
          </cell>
        </row>
        <row r="46">
          <cell r="F46" t="str">
            <v>OK</v>
          </cell>
        </row>
        <row r="49">
          <cell r="A49" t="str">
            <v>Notes:</v>
          </cell>
        </row>
        <row r="51">
          <cell r="A51" t="str">
            <v>**</v>
          </cell>
        </row>
        <row r="53">
          <cell r="F53">
            <v>2008</v>
          </cell>
        </row>
        <row r="55">
          <cell r="A55">
            <v>500</v>
          </cell>
          <cell r="F55">
            <v>12470437</v>
          </cell>
        </row>
        <row r="56">
          <cell r="A56">
            <v>500</v>
          </cell>
          <cell r="F56">
            <v>1381479</v>
          </cell>
        </row>
        <row r="57">
          <cell r="A57">
            <v>500</v>
          </cell>
          <cell r="F57">
            <v>0</v>
          </cell>
        </row>
        <row r="58">
          <cell r="A58" t="str">
            <v>**</v>
          </cell>
          <cell r="F58">
            <v>0</v>
          </cell>
        </row>
        <row r="59">
          <cell r="A59">
            <v>512</v>
          </cell>
          <cell r="F59">
            <v>1401761</v>
          </cell>
        </row>
        <row r="60">
          <cell r="A60">
            <v>512</v>
          </cell>
          <cell r="F60">
            <v>0</v>
          </cell>
        </row>
        <row r="61">
          <cell r="A61">
            <v>520</v>
          </cell>
          <cell r="F61">
            <v>0</v>
          </cell>
        </row>
        <row r="62">
          <cell r="A62">
            <v>520</v>
          </cell>
          <cell r="F62">
            <v>0</v>
          </cell>
        </row>
        <row r="63">
          <cell r="A63">
            <v>520</v>
          </cell>
          <cell r="F63">
            <v>282506</v>
          </cell>
        </row>
        <row r="64">
          <cell r="F64">
            <v>15536183</v>
          </cell>
        </row>
        <row r="67">
          <cell r="A67">
            <v>600</v>
          </cell>
          <cell r="F67">
            <v>8372692</v>
          </cell>
        </row>
        <row r="69">
          <cell r="F69">
            <v>7163491</v>
          </cell>
        </row>
        <row r="71">
          <cell r="A71">
            <v>800</v>
          </cell>
          <cell r="F71">
            <v>89761634</v>
          </cell>
        </row>
        <row r="72">
          <cell r="A72">
            <v>801</v>
          </cell>
          <cell r="F72">
            <v>0</v>
          </cell>
        </row>
        <row r="74">
          <cell r="A74">
            <v>600</v>
          </cell>
          <cell r="F74">
            <v>10064750</v>
          </cell>
        </row>
        <row r="75">
          <cell r="A75">
            <v>511</v>
          </cell>
          <cell r="F75">
            <v>10064750</v>
          </cell>
        </row>
      </sheetData>
      <sheetData sheetId="3">
        <row r="13">
          <cell r="A13">
            <v>120</v>
          </cell>
          <cell r="F13">
            <v>0</v>
          </cell>
        </row>
        <row r="14">
          <cell r="A14">
            <v>164</v>
          </cell>
          <cell r="F14">
            <v>0</v>
          </cell>
        </row>
        <row r="15">
          <cell r="A15">
            <v>122</v>
          </cell>
          <cell r="F15">
            <v>0</v>
          </cell>
        </row>
        <row r="16">
          <cell r="A16">
            <v>124</v>
          </cell>
          <cell r="F16">
            <v>100044</v>
          </cell>
        </row>
        <row r="17">
          <cell r="F17">
            <v>100044</v>
          </cell>
        </row>
        <row r="18">
          <cell r="F18" t="str">
            <v>OK</v>
          </cell>
        </row>
        <row r="21">
          <cell r="A21">
            <v>120</v>
          </cell>
          <cell r="F21">
            <v>0</v>
          </cell>
        </row>
        <row r="22">
          <cell r="A22">
            <v>164</v>
          </cell>
          <cell r="F22">
            <v>0</v>
          </cell>
        </row>
        <row r="23">
          <cell r="A23">
            <v>122</v>
          </cell>
          <cell r="F23">
            <v>0</v>
          </cell>
        </row>
        <row r="24">
          <cell r="A24">
            <v>154</v>
          </cell>
          <cell r="F24">
            <v>0</v>
          </cell>
        </row>
        <row r="25">
          <cell r="F25">
            <v>0</v>
          </cell>
        </row>
        <row r="26">
          <cell r="F26" t="str">
            <v>OK</v>
          </cell>
        </row>
        <row r="29">
          <cell r="A29">
            <v>170</v>
          </cell>
          <cell r="F29">
            <v>29654272</v>
          </cell>
        </row>
        <row r="30">
          <cell r="A30">
            <v>171</v>
          </cell>
          <cell r="F30">
            <v>40659820</v>
          </cell>
        </row>
        <row r="31">
          <cell r="A31">
            <v>170</v>
          </cell>
          <cell r="F31">
            <v>0</v>
          </cell>
        </row>
        <row r="32">
          <cell r="A32">
            <v>171</v>
          </cell>
          <cell r="F32">
            <v>0</v>
          </cell>
        </row>
        <row r="33">
          <cell r="F33">
            <v>70314092</v>
          </cell>
        </row>
        <row r="34">
          <cell r="F34" t="str">
            <v>OK</v>
          </cell>
        </row>
        <row r="37">
          <cell r="A37">
            <v>200</v>
          </cell>
          <cell r="F37">
            <v>0</v>
          </cell>
        </row>
        <row r="38">
          <cell r="A38">
            <v>202</v>
          </cell>
          <cell r="F38">
            <v>0</v>
          </cell>
        </row>
        <row r="39">
          <cell r="A39">
            <v>204</v>
          </cell>
          <cell r="F39">
            <v>4962043</v>
          </cell>
        </row>
        <row r="40">
          <cell r="F40">
            <v>4962043</v>
          </cell>
        </row>
        <row r="41">
          <cell r="F41" t="str">
            <v>OK</v>
          </cell>
        </row>
        <row r="44">
          <cell r="A44">
            <v>200</v>
          </cell>
          <cell r="F44">
            <v>0</v>
          </cell>
        </row>
        <row r="45">
          <cell r="A45">
            <v>202</v>
          </cell>
          <cell r="F45">
            <v>0</v>
          </cell>
        </row>
        <row r="46">
          <cell r="A46">
            <v>204</v>
          </cell>
          <cell r="F46">
            <v>0</v>
          </cell>
        </row>
        <row r="47">
          <cell r="F47">
            <v>0</v>
          </cell>
        </row>
        <row r="48">
          <cell r="F48" t="str">
            <v>OK</v>
          </cell>
        </row>
        <row r="51">
          <cell r="A51">
            <v>240</v>
          </cell>
          <cell r="F51">
            <v>0</v>
          </cell>
        </row>
        <row r="52">
          <cell r="A52">
            <v>241</v>
          </cell>
          <cell r="F52">
            <v>0</v>
          </cell>
        </row>
        <row r="53">
          <cell r="F53">
            <v>0</v>
          </cell>
        </row>
        <row r="54">
          <cell r="F54" t="str">
            <v>OK</v>
          </cell>
        </row>
        <row r="57">
          <cell r="A57">
            <v>240</v>
          </cell>
          <cell r="F57">
            <v>0</v>
          </cell>
        </row>
        <row r="58">
          <cell r="A58">
            <v>241</v>
          </cell>
          <cell r="F58">
            <v>0</v>
          </cell>
        </row>
        <row r="59">
          <cell r="F59">
            <v>0</v>
          </cell>
        </row>
        <row r="60">
          <cell r="F60" t="str">
            <v>OK</v>
          </cell>
        </row>
        <row r="63">
          <cell r="A63">
            <v>510</v>
          </cell>
          <cell r="F63">
            <v>0</v>
          </cell>
        </row>
        <row r="64">
          <cell r="A64">
            <v>511</v>
          </cell>
          <cell r="F64">
            <v>0</v>
          </cell>
        </row>
        <row r="65">
          <cell r="A65">
            <v>512</v>
          </cell>
          <cell r="F65">
            <v>0</v>
          </cell>
        </row>
        <row r="66">
          <cell r="A66">
            <v>513</v>
          </cell>
          <cell r="F66">
            <v>0</v>
          </cell>
        </row>
        <row r="67">
          <cell r="F67">
            <v>0</v>
          </cell>
        </row>
        <row r="68">
          <cell r="F68" t="str">
            <v>OK</v>
          </cell>
        </row>
        <row r="73">
          <cell r="F73">
            <v>0</v>
          </cell>
        </row>
        <row r="74">
          <cell r="F74">
            <v>0</v>
          </cell>
        </row>
        <row r="75">
          <cell r="F75">
            <v>0</v>
          </cell>
        </row>
        <row r="76">
          <cell r="F76" t="str">
            <v>OK</v>
          </cell>
        </row>
        <row r="79">
          <cell r="F79">
            <v>0</v>
          </cell>
        </row>
        <row r="80">
          <cell r="F80">
            <v>0</v>
          </cell>
        </row>
        <row r="81">
          <cell r="F81">
            <v>0</v>
          </cell>
        </row>
        <row r="85">
          <cell r="F85">
            <v>70314092</v>
          </cell>
        </row>
        <row r="86">
          <cell r="F86">
            <v>0</v>
          </cell>
        </row>
        <row r="87">
          <cell r="F87">
            <v>0</v>
          </cell>
        </row>
        <row r="88">
          <cell r="F88">
            <v>0</v>
          </cell>
        </row>
        <row r="89">
          <cell r="A89">
            <v>300</v>
          </cell>
          <cell r="F89">
            <v>70314092</v>
          </cell>
        </row>
        <row r="92">
          <cell r="F92">
            <v>0</v>
          </cell>
        </row>
        <row r="93">
          <cell r="F93">
            <v>29758590</v>
          </cell>
        </row>
        <row r="94">
          <cell r="F94">
            <v>0</v>
          </cell>
        </row>
        <row r="95">
          <cell r="F95">
            <v>0</v>
          </cell>
        </row>
        <row r="96">
          <cell r="A96">
            <v>315</v>
          </cell>
          <cell r="F96">
            <v>29758590</v>
          </cell>
        </row>
        <row r="99">
          <cell r="F99">
            <v>96925125</v>
          </cell>
        </row>
        <row r="100">
          <cell r="F100">
            <v>70314092</v>
          </cell>
        </row>
        <row r="101">
          <cell r="F101">
            <v>29758590</v>
          </cell>
        </row>
        <row r="102">
          <cell r="A102">
            <v>320</v>
          </cell>
          <cell r="F102">
            <v>-3147557</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hA&amp;B"/>
      <sheetName val="Capital Assets"/>
      <sheetName val="Capital Asset Compilation"/>
      <sheetName val="Long-Term Liabilities"/>
      <sheetName val="MD&amp;A"/>
      <sheetName val="Comments"/>
      <sheetName val="101"/>
      <sheetName val="215"/>
      <sheetName val="220"/>
      <sheetName val="301"/>
      <sheetName val="345"/>
      <sheetName val="350"/>
      <sheetName val="355"/>
      <sheetName val="360"/>
      <sheetName val="430"/>
      <sheetName val="520"/>
      <sheetName val="525"/>
      <sheetName val="530"/>
      <sheetName val="601"/>
      <sheetName val="610"/>
      <sheetName val="615"/>
      <sheetName val="End"/>
      <sheetName val="College Filenames"/>
      <sheetName val="CapAssetBegBal"/>
      <sheetName val="LTLiabBegBal"/>
      <sheetName val="RestrDuefromPG"/>
      <sheetName val="Fund Equit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
          <cell r="B1" t="str">
            <v>Agency No.</v>
          </cell>
          <cell r="D1" t="str">
            <v>COMMUNITY COLLEGE</v>
          </cell>
          <cell r="E1" t="str">
            <v>FILENAME</v>
          </cell>
          <cell r="F1" t="str">
            <v>FileExtName</v>
          </cell>
        </row>
        <row r="2">
          <cell r="A2">
            <v>1</v>
          </cell>
          <cell r="B2" t="str">
            <v>C0</v>
          </cell>
          <cell r="D2" t="str">
            <v>Alamance Community College</v>
          </cell>
          <cell r="E2" t="str">
            <v>CC1</v>
          </cell>
          <cell r="F2" t="str">
            <v>CC1.xls</v>
          </cell>
        </row>
        <row r="3">
          <cell r="A3">
            <v>3</v>
          </cell>
          <cell r="B3" t="str">
            <v>C2</v>
          </cell>
          <cell r="D3" t="str">
            <v>Asheville-Buncombe Technical Community College</v>
          </cell>
          <cell r="E3" t="str">
            <v>CC3</v>
          </cell>
          <cell r="F3" t="str">
            <v>CC3.xls</v>
          </cell>
        </row>
        <row r="4">
          <cell r="A4">
            <v>4</v>
          </cell>
          <cell r="B4" t="str">
            <v>C3</v>
          </cell>
          <cell r="D4" t="str">
            <v>Beaufort County Community College</v>
          </cell>
          <cell r="E4" t="str">
            <v>CC4</v>
          </cell>
          <cell r="F4" t="str">
            <v>CC4.xls</v>
          </cell>
        </row>
        <row r="5">
          <cell r="A5">
            <v>5</v>
          </cell>
          <cell r="B5" t="str">
            <v>C4</v>
          </cell>
          <cell r="D5" t="str">
            <v>Bladen Community College</v>
          </cell>
          <cell r="E5" t="str">
            <v>CC5</v>
          </cell>
          <cell r="F5" t="str">
            <v>CC5.xls</v>
          </cell>
        </row>
        <row r="6">
          <cell r="A6">
            <v>6</v>
          </cell>
          <cell r="B6" t="str">
            <v>C5</v>
          </cell>
          <cell r="D6" t="str">
            <v>Blue Ridge Community College</v>
          </cell>
          <cell r="E6" t="str">
            <v>CC6</v>
          </cell>
          <cell r="F6" t="str">
            <v>CC6.xls</v>
          </cell>
        </row>
        <row r="7">
          <cell r="A7">
            <v>7</v>
          </cell>
          <cell r="B7" t="str">
            <v>C6</v>
          </cell>
          <cell r="D7" t="str">
            <v>Brunswick Community College</v>
          </cell>
          <cell r="E7" t="str">
            <v>CC7</v>
          </cell>
          <cell r="F7" t="str">
            <v>CC7.xls</v>
          </cell>
        </row>
        <row r="8">
          <cell r="A8">
            <v>8</v>
          </cell>
          <cell r="B8" t="str">
            <v>C7</v>
          </cell>
          <cell r="D8" t="str">
            <v>Caldwell Community College and Technical Institute</v>
          </cell>
          <cell r="E8" t="str">
            <v>CC8</v>
          </cell>
          <cell r="F8" t="str">
            <v>CC8.xls</v>
          </cell>
        </row>
        <row r="9">
          <cell r="A9">
            <v>9</v>
          </cell>
          <cell r="B9" t="str">
            <v>C8</v>
          </cell>
          <cell r="D9" t="str">
            <v>Cape Fear Community College</v>
          </cell>
          <cell r="E9" t="str">
            <v>CC9</v>
          </cell>
          <cell r="F9" t="str">
            <v>CC9.xls</v>
          </cell>
        </row>
        <row r="10">
          <cell r="A10">
            <v>10</v>
          </cell>
          <cell r="B10" t="str">
            <v>C9</v>
          </cell>
          <cell r="D10" t="str">
            <v>Carteret Community College</v>
          </cell>
          <cell r="E10" t="str">
            <v>CC10</v>
          </cell>
          <cell r="F10" t="str">
            <v>CC10.xls</v>
          </cell>
        </row>
        <row r="11">
          <cell r="A11">
            <v>11</v>
          </cell>
          <cell r="B11" t="str">
            <v>CA</v>
          </cell>
          <cell r="D11" t="str">
            <v>Catawba Valley Community College</v>
          </cell>
          <cell r="E11" t="str">
            <v>CC11</v>
          </cell>
          <cell r="F11" t="str">
            <v>CC11.xls</v>
          </cell>
        </row>
        <row r="12">
          <cell r="A12">
            <v>12</v>
          </cell>
          <cell r="B12" t="str">
            <v>CB</v>
          </cell>
          <cell r="D12" t="str">
            <v>Central Carolina Community College</v>
          </cell>
          <cell r="E12" t="str">
            <v>CC12</v>
          </cell>
          <cell r="F12" t="str">
            <v>CC12.xls</v>
          </cell>
        </row>
        <row r="13">
          <cell r="A13">
            <v>13</v>
          </cell>
          <cell r="B13" t="str">
            <v>CC</v>
          </cell>
          <cell r="D13" t="str">
            <v>Central Piedmont Community College</v>
          </cell>
          <cell r="E13" t="str">
            <v>CC13</v>
          </cell>
          <cell r="F13" t="str">
            <v>CC13.xls</v>
          </cell>
        </row>
        <row r="14">
          <cell r="A14">
            <v>14</v>
          </cell>
          <cell r="B14" t="str">
            <v>CD</v>
          </cell>
          <cell r="D14" t="str">
            <v>Cleveland Community College</v>
          </cell>
          <cell r="E14" t="str">
            <v>CC14</v>
          </cell>
          <cell r="F14" t="str">
            <v>CC14.xls</v>
          </cell>
        </row>
        <row r="15">
          <cell r="A15">
            <v>15</v>
          </cell>
          <cell r="B15" t="str">
            <v>CE</v>
          </cell>
          <cell r="D15" t="str">
            <v>Coastal Carolina Community College</v>
          </cell>
          <cell r="E15" t="str">
            <v>CC15</v>
          </cell>
          <cell r="F15" t="str">
            <v>CC15.xls</v>
          </cell>
        </row>
        <row r="16">
          <cell r="A16">
            <v>16</v>
          </cell>
          <cell r="B16" t="str">
            <v>CF</v>
          </cell>
          <cell r="D16" t="str">
            <v>College of the Albemarle</v>
          </cell>
          <cell r="E16" t="str">
            <v>CC16</v>
          </cell>
          <cell r="F16" t="str">
            <v>CC16.xls</v>
          </cell>
        </row>
        <row r="17">
          <cell r="A17">
            <v>17</v>
          </cell>
          <cell r="B17" t="str">
            <v>CG</v>
          </cell>
          <cell r="D17" t="str">
            <v>Craven Community College</v>
          </cell>
          <cell r="E17" t="str">
            <v>CC17</v>
          </cell>
          <cell r="F17" t="str">
            <v>CC17.xls</v>
          </cell>
        </row>
        <row r="18">
          <cell r="A18">
            <v>18</v>
          </cell>
          <cell r="B18" t="str">
            <v>CH</v>
          </cell>
          <cell r="D18" t="str">
            <v>Davidson County Community College</v>
          </cell>
          <cell r="E18" t="str">
            <v>CC18</v>
          </cell>
          <cell r="F18" t="str">
            <v>CC18.xls</v>
          </cell>
        </row>
        <row r="19">
          <cell r="A19">
            <v>19</v>
          </cell>
          <cell r="B19" t="str">
            <v>CJ</v>
          </cell>
          <cell r="D19" t="str">
            <v>Durham Technical Community College</v>
          </cell>
          <cell r="E19" t="str">
            <v>CC19</v>
          </cell>
          <cell r="F19" t="str">
            <v>CC19.xls</v>
          </cell>
        </row>
        <row r="20">
          <cell r="A20">
            <v>20</v>
          </cell>
          <cell r="B20" t="str">
            <v>CK</v>
          </cell>
          <cell r="D20" t="str">
            <v>Edgecombe Community College</v>
          </cell>
          <cell r="E20" t="str">
            <v>CC20</v>
          </cell>
          <cell r="F20" t="str">
            <v>CC20.xls</v>
          </cell>
        </row>
        <row r="21">
          <cell r="A21">
            <v>21</v>
          </cell>
          <cell r="B21" t="str">
            <v>CL</v>
          </cell>
          <cell r="D21" t="str">
            <v>Fayetteville Technical Community College</v>
          </cell>
          <cell r="E21" t="str">
            <v>CC21</v>
          </cell>
          <cell r="F21" t="str">
            <v>CC21.xls</v>
          </cell>
        </row>
        <row r="22">
          <cell r="A22">
            <v>22</v>
          </cell>
          <cell r="B22" t="str">
            <v>CM</v>
          </cell>
          <cell r="D22" t="str">
            <v>Forsyth Technical Community College</v>
          </cell>
          <cell r="E22" t="str">
            <v>CC22</v>
          </cell>
          <cell r="F22" t="str">
            <v>CC22.xls</v>
          </cell>
        </row>
        <row r="23">
          <cell r="A23">
            <v>23</v>
          </cell>
          <cell r="B23" t="str">
            <v>CN</v>
          </cell>
          <cell r="D23" t="str">
            <v>Gaston College</v>
          </cell>
          <cell r="E23" t="str">
            <v>CC23</v>
          </cell>
          <cell r="F23" t="str">
            <v>CC23.xls</v>
          </cell>
        </row>
        <row r="24">
          <cell r="A24">
            <v>24</v>
          </cell>
          <cell r="B24" t="str">
            <v>CP</v>
          </cell>
          <cell r="D24" t="str">
            <v>Guilford Technical Community College</v>
          </cell>
          <cell r="E24" t="str">
            <v>CC24</v>
          </cell>
          <cell r="F24" t="str">
            <v>CC24.xls</v>
          </cell>
        </row>
        <row r="25">
          <cell r="A25">
            <v>25</v>
          </cell>
          <cell r="B25" t="str">
            <v>CQ</v>
          </cell>
          <cell r="D25" t="str">
            <v>Halifax Community College</v>
          </cell>
          <cell r="E25" t="str">
            <v>CC25</v>
          </cell>
          <cell r="F25" t="str">
            <v>CC25.xls</v>
          </cell>
        </row>
        <row r="26">
          <cell r="A26">
            <v>26</v>
          </cell>
          <cell r="B26" t="str">
            <v>CR</v>
          </cell>
          <cell r="D26" t="str">
            <v>Haywood Community College</v>
          </cell>
          <cell r="E26" t="str">
            <v>CC26</v>
          </cell>
          <cell r="F26" t="str">
            <v>CC26.xls</v>
          </cell>
        </row>
        <row r="27">
          <cell r="A27">
            <v>27</v>
          </cell>
          <cell r="B27" t="str">
            <v>CS</v>
          </cell>
          <cell r="D27" t="str">
            <v>Isothermal Community College</v>
          </cell>
          <cell r="E27" t="str">
            <v>CC27</v>
          </cell>
          <cell r="F27" t="str">
            <v>CC27.xls</v>
          </cell>
        </row>
        <row r="28">
          <cell r="A28">
            <v>28</v>
          </cell>
          <cell r="B28" t="str">
            <v>CT</v>
          </cell>
          <cell r="D28" t="str">
            <v>James Sprunt Community College</v>
          </cell>
          <cell r="E28" t="str">
            <v>CC28</v>
          </cell>
          <cell r="F28" t="str">
            <v>CC28.xls</v>
          </cell>
        </row>
        <row r="29">
          <cell r="A29">
            <v>29</v>
          </cell>
          <cell r="B29" t="str">
            <v>CU</v>
          </cell>
          <cell r="D29" t="str">
            <v>Johnston Community College</v>
          </cell>
          <cell r="E29" t="str">
            <v>CC29</v>
          </cell>
          <cell r="F29" t="str">
            <v>CC29.xls</v>
          </cell>
        </row>
        <row r="30">
          <cell r="A30">
            <v>30</v>
          </cell>
          <cell r="B30" t="str">
            <v>CV</v>
          </cell>
          <cell r="D30" t="str">
            <v>Lenoir Community College</v>
          </cell>
          <cell r="E30" t="str">
            <v>CC30</v>
          </cell>
          <cell r="F30" t="str">
            <v>CC30.xls</v>
          </cell>
        </row>
        <row r="31">
          <cell r="A31">
            <v>31</v>
          </cell>
          <cell r="B31" t="str">
            <v>CW</v>
          </cell>
          <cell r="D31" t="str">
            <v>Martin Community College</v>
          </cell>
          <cell r="E31" t="str">
            <v>CC31</v>
          </cell>
          <cell r="F31" t="str">
            <v>CC31.xls</v>
          </cell>
        </row>
        <row r="32">
          <cell r="A32">
            <v>32</v>
          </cell>
          <cell r="B32" t="str">
            <v>CX</v>
          </cell>
          <cell r="D32" t="str">
            <v>Mayland Community College</v>
          </cell>
          <cell r="E32" t="str">
            <v>CC32</v>
          </cell>
          <cell r="F32" t="str">
            <v>CC32.xls</v>
          </cell>
        </row>
        <row r="33">
          <cell r="A33">
            <v>33</v>
          </cell>
          <cell r="B33" t="str">
            <v>CY</v>
          </cell>
          <cell r="D33" t="str">
            <v>McDowell Technical Community College</v>
          </cell>
          <cell r="E33" t="str">
            <v>CC33</v>
          </cell>
          <cell r="F33" t="str">
            <v>CC33.xls</v>
          </cell>
        </row>
        <row r="34">
          <cell r="A34">
            <v>34</v>
          </cell>
          <cell r="B34" t="str">
            <v>CZ</v>
          </cell>
          <cell r="D34" t="str">
            <v>Mitchell Community College</v>
          </cell>
          <cell r="E34" t="str">
            <v>CC34</v>
          </cell>
          <cell r="F34" t="str">
            <v>CC34.xls</v>
          </cell>
        </row>
        <row r="35">
          <cell r="A35">
            <v>35</v>
          </cell>
          <cell r="B35" t="str">
            <v>D0</v>
          </cell>
          <cell r="D35" t="str">
            <v>Montgomery Community College</v>
          </cell>
          <cell r="E35" t="str">
            <v>CC35</v>
          </cell>
          <cell r="F35" t="str">
            <v>CC35.xls</v>
          </cell>
        </row>
        <row r="36">
          <cell r="A36">
            <v>36</v>
          </cell>
          <cell r="B36" t="str">
            <v>D1</v>
          </cell>
          <cell r="D36" t="str">
            <v>Nash Community College</v>
          </cell>
          <cell r="E36" t="str">
            <v>CC36</v>
          </cell>
          <cell r="F36" t="str">
            <v>CC36.xls</v>
          </cell>
        </row>
        <row r="37">
          <cell r="A37">
            <v>37</v>
          </cell>
          <cell r="B37" t="str">
            <v>D2</v>
          </cell>
          <cell r="D37" t="str">
            <v>Pamlico Community College</v>
          </cell>
          <cell r="E37" t="str">
            <v>CC37</v>
          </cell>
          <cell r="F37" t="str">
            <v>CC37.xls</v>
          </cell>
        </row>
        <row r="38">
          <cell r="A38">
            <v>38</v>
          </cell>
          <cell r="B38" t="str">
            <v>D3</v>
          </cell>
          <cell r="D38" t="str">
            <v>Piedmont Community College</v>
          </cell>
          <cell r="E38" t="str">
            <v>CC38</v>
          </cell>
          <cell r="F38" t="str">
            <v>CC38.xls</v>
          </cell>
        </row>
        <row r="39">
          <cell r="A39">
            <v>39</v>
          </cell>
          <cell r="B39" t="str">
            <v>D4</v>
          </cell>
          <cell r="D39" t="str">
            <v>Pitt Community College</v>
          </cell>
          <cell r="E39" t="str">
            <v>CC39</v>
          </cell>
          <cell r="F39" t="str">
            <v>CC39.xls</v>
          </cell>
        </row>
        <row r="40">
          <cell r="A40">
            <v>40</v>
          </cell>
          <cell r="B40" t="str">
            <v>D5</v>
          </cell>
          <cell r="D40" t="str">
            <v>Randolph Community College</v>
          </cell>
          <cell r="E40" t="str">
            <v>CC40</v>
          </cell>
          <cell r="F40" t="str">
            <v>CC40.xls</v>
          </cell>
        </row>
        <row r="41">
          <cell r="A41">
            <v>41</v>
          </cell>
          <cell r="B41" t="str">
            <v>D6</v>
          </cell>
          <cell r="D41" t="str">
            <v>Richmond Community College</v>
          </cell>
          <cell r="E41" t="str">
            <v>CC41</v>
          </cell>
          <cell r="F41" t="str">
            <v>CC41.xls</v>
          </cell>
        </row>
        <row r="42">
          <cell r="A42">
            <v>42</v>
          </cell>
          <cell r="B42" t="str">
            <v>D7</v>
          </cell>
          <cell r="D42" t="str">
            <v>Roanoke-Chowan Community College</v>
          </cell>
          <cell r="E42" t="str">
            <v>CC42</v>
          </cell>
          <cell r="F42" t="str">
            <v>CC42.xls</v>
          </cell>
        </row>
        <row r="43">
          <cell r="A43">
            <v>43</v>
          </cell>
          <cell r="B43" t="str">
            <v>D8</v>
          </cell>
          <cell r="D43" t="str">
            <v>Robeson Community College</v>
          </cell>
          <cell r="E43" t="str">
            <v>CC43</v>
          </cell>
          <cell r="F43" t="str">
            <v>CC43.xls</v>
          </cell>
        </row>
        <row r="44">
          <cell r="A44">
            <v>44</v>
          </cell>
          <cell r="B44" t="str">
            <v>D9</v>
          </cell>
          <cell r="D44" t="str">
            <v>Rockingham Community College</v>
          </cell>
          <cell r="E44" t="str">
            <v>CC44</v>
          </cell>
          <cell r="F44" t="str">
            <v>CC44.xls</v>
          </cell>
        </row>
        <row r="45">
          <cell r="A45">
            <v>45</v>
          </cell>
          <cell r="B45" t="str">
            <v>DA</v>
          </cell>
          <cell r="D45" t="str">
            <v>Rowan-Cabarrus Community College</v>
          </cell>
          <cell r="E45" t="str">
            <v>CC45</v>
          </cell>
          <cell r="F45" t="str">
            <v>CC45.xls</v>
          </cell>
        </row>
        <row r="46">
          <cell r="A46">
            <v>46</v>
          </cell>
          <cell r="B46" t="str">
            <v>DB</v>
          </cell>
          <cell r="D46" t="str">
            <v>Sampson Community College</v>
          </cell>
          <cell r="E46" t="str">
            <v>CC46</v>
          </cell>
          <cell r="F46" t="str">
            <v>CC46.xls</v>
          </cell>
        </row>
        <row r="47">
          <cell r="A47">
            <v>47</v>
          </cell>
          <cell r="B47" t="str">
            <v>DC</v>
          </cell>
          <cell r="D47" t="str">
            <v>Sandhills Community College</v>
          </cell>
          <cell r="E47" t="str">
            <v>CC47</v>
          </cell>
          <cell r="F47" t="str">
            <v>CC47.xls</v>
          </cell>
        </row>
        <row r="48">
          <cell r="A48">
            <v>2</v>
          </cell>
          <cell r="B48" t="str">
            <v>C1</v>
          </cell>
          <cell r="D48" t="str">
            <v>South Piedmont Community College</v>
          </cell>
          <cell r="E48" t="str">
            <v>CC2</v>
          </cell>
          <cell r="F48" t="str">
            <v>CC2.xls</v>
          </cell>
        </row>
        <row r="49">
          <cell r="A49">
            <v>48</v>
          </cell>
          <cell r="B49" t="str">
            <v>DD</v>
          </cell>
          <cell r="D49" t="str">
            <v>Southeastern Community College</v>
          </cell>
          <cell r="E49" t="str">
            <v>CC48</v>
          </cell>
          <cell r="F49" t="str">
            <v>CC48.xls</v>
          </cell>
        </row>
        <row r="50">
          <cell r="A50">
            <v>49</v>
          </cell>
          <cell r="B50" t="str">
            <v>DE</v>
          </cell>
          <cell r="D50" t="str">
            <v>Southwestern Community College</v>
          </cell>
          <cell r="E50" t="str">
            <v>CC49</v>
          </cell>
          <cell r="F50" t="str">
            <v>CC49.xls</v>
          </cell>
        </row>
        <row r="51">
          <cell r="A51">
            <v>50</v>
          </cell>
          <cell r="B51" t="str">
            <v>DF</v>
          </cell>
          <cell r="D51" t="str">
            <v>Stanly Community College</v>
          </cell>
          <cell r="E51" t="str">
            <v>CC50</v>
          </cell>
          <cell r="F51" t="str">
            <v>CC50.xls</v>
          </cell>
        </row>
        <row r="52">
          <cell r="A52">
            <v>51</v>
          </cell>
          <cell r="B52" t="str">
            <v>DG</v>
          </cell>
          <cell r="D52" t="str">
            <v>Surry Community College</v>
          </cell>
          <cell r="E52" t="str">
            <v>CC51</v>
          </cell>
          <cell r="F52" t="str">
            <v>CC51.xls</v>
          </cell>
        </row>
        <row r="53">
          <cell r="A53">
            <v>52</v>
          </cell>
          <cell r="B53" t="str">
            <v>DH</v>
          </cell>
          <cell r="D53" t="str">
            <v>Tri-County Community College</v>
          </cell>
          <cell r="E53" t="str">
            <v>CC52</v>
          </cell>
          <cell r="F53" t="str">
            <v>CC52.xls</v>
          </cell>
        </row>
        <row r="54">
          <cell r="A54">
            <v>53</v>
          </cell>
          <cell r="B54" t="str">
            <v>DJ</v>
          </cell>
          <cell r="D54" t="str">
            <v>Vance-Granville Community College</v>
          </cell>
          <cell r="E54" t="str">
            <v>CC53</v>
          </cell>
          <cell r="F54" t="str">
            <v>CC53.xls</v>
          </cell>
        </row>
        <row r="55">
          <cell r="A55">
            <v>54</v>
          </cell>
          <cell r="B55" t="str">
            <v>DK</v>
          </cell>
          <cell r="D55" t="str">
            <v>Wake Technical Community College</v>
          </cell>
          <cell r="E55" t="str">
            <v>CC54</v>
          </cell>
          <cell r="F55" t="str">
            <v>CC54.xls</v>
          </cell>
        </row>
        <row r="56">
          <cell r="A56">
            <v>55</v>
          </cell>
          <cell r="B56" t="str">
            <v>DL</v>
          </cell>
          <cell r="D56" t="str">
            <v>Wayne Community College</v>
          </cell>
          <cell r="E56" t="str">
            <v>CC55</v>
          </cell>
          <cell r="F56" t="str">
            <v>CC55.xls</v>
          </cell>
        </row>
        <row r="57">
          <cell r="A57">
            <v>56</v>
          </cell>
          <cell r="B57" t="str">
            <v>DM</v>
          </cell>
          <cell r="D57" t="str">
            <v>Western Piedmont Community College</v>
          </cell>
          <cell r="E57" t="str">
            <v>CC56</v>
          </cell>
          <cell r="F57" t="str">
            <v>CC56.xls</v>
          </cell>
        </row>
        <row r="58">
          <cell r="A58">
            <v>57</v>
          </cell>
          <cell r="B58" t="str">
            <v>DN</v>
          </cell>
          <cell r="D58" t="str">
            <v>Wilkes Community College</v>
          </cell>
          <cell r="E58" t="str">
            <v>CC57</v>
          </cell>
          <cell r="F58" t="str">
            <v>CC57.xls</v>
          </cell>
        </row>
        <row r="59">
          <cell r="A59">
            <v>58</v>
          </cell>
          <cell r="B59" t="str">
            <v>DP</v>
          </cell>
          <cell r="D59" t="str">
            <v>Wilson Community College</v>
          </cell>
          <cell r="E59" t="str">
            <v>CC58</v>
          </cell>
          <cell r="F59" t="str">
            <v>CC58.xls</v>
          </cell>
        </row>
      </sheetData>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1500"/>
      <sheetName val="1501"/>
      <sheetName val="Module1"/>
      <sheetName val="Module2"/>
    </sheetNames>
    <sheetDataSet>
      <sheetData sheetId="0"/>
      <sheetData sheetId="1">
        <row r="9">
          <cell r="A9" t="str">
            <v>C&amp;CE</v>
          </cell>
        </row>
        <row r="10">
          <cell r="A10" t="str">
            <v>PC</v>
          </cell>
        </row>
        <row r="11">
          <cell r="A11" t="str">
            <v>Invest</v>
          </cell>
        </row>
        <row r="12">
          <cell r="A12" t="str">
            <v>Pinvest</v>
          </cell>
        </row>
        <row r="14">
          <cell r="A14">
            <v>1020</v>
          </cell>
        </row>
        <row r="16">
          <cell r="A16">
            <v>1050</v>
          </cell>
        </row>
        <row r="17">
          <cell r="A17">
            <v>1060</v>
          </cell>
        </row>
        <row r="18">
          <cell r="A18">
            <v>1070</v>
          </cell>
        </row>
        <row r="19">
          <cell r="A19">
            <v>1180</v>
          </cell>
        </row>
        <row r="20">
          <cell r="A20">
            <v>1015</v>
          </cell>
        </row>
        <row r="28">
          <cell r="A28">
            <v>2030</v>
          </cell>
        </row>
        <row r="29">
          <cell r="A29">
            <v>2110</v>
          </cell>
        </row>
        <row r="30">
          <cell r="A30">
            <v>2080</v>
          </cell>
        </row>
        <row r="35">
          <cell r="A35">
            <v>3540</v>
          </cell>
        </row>
        <row r="37">
          <cell r="A37">
            <v>3340</v>
          </cell>
        </row>
        <row r="38">
          <cell r="A38">
            <v>3380</v>
          </cell>
        </row>
        <row r="53">
          <cell r="A53">
            <v>5120</v>
          </cell>
        </row>
        <row r="54">
          <cell r="A54">
            <v>5140</v>
          </cell>
        </row>
        <row r="55">
          <cell r="A55">
            <v>5150</v>
          </cell>
        </row>
        <row r="56">
          <cell r="A56">
            <v>5180</v>
          </cell>
        </row>
        <row r="57">
          <cell r="A57">
            <v>5200</v>
          </cell>
        </row>
        <row r="58">
          <cell r="A58">
            <v>5210</v>
          </cell>
        </row>
        <row r="63">
          <cell r="A63">
            <v>6040</v>
          </cell>
        </row>
        <row r="64">
          <cell r="A64">
            <v>6050</v>
          </cell>
        </row>
        <row r="65">
          <cell r="A65">
            <v>6070</v>
          </cell>
        </row>
        <row r="66">
          <cell r="A66">
            <v>6110</v>
          </cell>
        </row>
        <row r="68">
          <cell r="A68">
            <v>6130</v>
          </cell>
        </row>
        <row r="69">
          <cell r="A69">
            <v>6140</v>
          </cell>
        </row>
        <row r="70">
          <cell r="A70">
            <v>6150</v>
          </cell>
        </row>
        <row r="77">
          <cell r="A77">
            <v>6270</v>
          </cell>
        </row>
        <row r="78">
          <cell r="A78">
            <v>6280</v>
          </cell>
        </row>
        <row r="83">
          <cell r="A83">
            <v>6330</v>
          </cell>
        </row>
        <row r="86">
          <cell r="A86">
            <v>6340</v>
          </cell>
        </row>
        <row r="98">
          <cell r="A98">
            <v>5195</v>
          </cell>
        </row>
        <row r="99">
          <cell r="A99">
            <v>5141</v>
          </cell>
        </row>
        <row r="100">
          <cell r="A100">
            <v>5210</v>
          </cell>
        </row>
        <row r="101">
          <cell r="A101">
            <v>6205</v>
          </cell>
        </row>
        <row r="106">
          <cell r="A106">
            <v>8050</v>
          </cell>
        </row>
        <row r="107">
          <cell r="A107">
            <v>8060</v>
          </cell>
        </row>
        <row r="108">
          <cell r="A108">
            <v>8070</v>
          </cell>
        </row>
        <row r="109">
          <cell r="A109">
            <v>8080</v>
          </cell>
        </row>
        <row r="110">
          <cell r="A110">
            <v>8090</v>
          </cell>
        </row>
        <row r="111">
          <cell r="A111">
            <v>8100</v>
          </cell>
        </row>
        <row r="112">
          <cell r="A112">
            <v>8110</v>
          </cell>
        </row>
        <row r="113">
          <cell r="A113">
            <v>8120</v>
          </cell>
        </row>
        <row r="114">
          <cell r="A114">
            <v>8130</v>
          </cell>
        </row>
        <row r="119">
          <cell r="A119">
            <v>8230</v>
          </cell>
        </row>
        <row r="120">
          <cell r="A120">
            <v>8240</v>
          </cell>
        </row>
        <row r="121">
          <cell r="A121">
            <v>8250</v>
          </cell>
        </row>
        <row r="122">
          <cell r="A122">
            <v>8260</v>
          </cell>
        </row>
        <row r="123">
          <cell r="A123">
            <v>8270</v>
          </cell>
        </row>
        <row r="124">
          <cell r="A124">
            <v>8280</v>
          </cell>
        </row>
        <row r="125">
          <cell r="A125">
            <v>8290</v>
          </cell>
        </row>
        <row r="126">
          <cell r="A126">
            <v>8300</v>
          </cell>
        </row>
        <row r="127">
          <cell r="A127">
            <v>8310</v>
          </cell>
        </row>
        <row r="132">
          <cell r="A132">
            <v>8410</v>
          </cell>
        </row>
        <row r="133">
          <cell r="A133">
            <v>8420</v>
          </cell>
        </row>
        <row r="134">
          <cell r="A134">
            <v>8430</v>
          </cell>
        </row>
        <row r="135">
          <cell r="A135">
            <v>8440</v>
          </cell>
        </row>
        <row r="136">
          <cell r="A136">
            <v>8450</v>
          </cell>
        </row>
        <row r="137">
          <cell r="A137">
            <v>8460</v>
          </cell>
        </row>
        <row r="138">
          <cell r="A138">
            <v>8470</v>
          </cell>
        </row>
        <row r="139">
          <cell r="A139">
            <v>8480</v>
          </cell>
        </row>
        <row r="140">
          <cell r="A140">
            <v>8490</v>
          </cell>
        </row>
      </sheetData>
      <sheetData sheetId="2"/>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osc.nc.gov/438xxx-intragovernmental-transactions" TargetMode="External"/><Relationship Id="rId1" Type="http://schemas.openxmlformats.org/officeDocument/2006/relationships/hyperlink" Target="http://osc.nc.gov/538xxx-intragovernmental-transactions"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printerSettings" Target="../printerSettings/printerSettings9.bin"/><Relationship Id="rId4"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84"/>
  <sheetViews>
    <sheetView showGridLines="0" tabSelected="1" workbookViewId="0">
      <selection activeCell="B47" sqref="B47"/>
    </sheetView>
  </sheetViews>
  <sheetFormatPr defaultRowHeight="12.75"/>
  <cols>
    <col min="1" max="1" width="3" customWidth="1"/>
    <col min="2" max="2" width="98.7109375" customWidth="1"/>
    <col min="3" max="3" width="11.85546875" customWidth="1"/>
    <col min="4" max="7" width="8.28515625" customWidth="1"/>
    <col min="8" max="8" width="9.7109375" customWidth="1"/>
    <col min="9" max="9" width="7.5703125" customWidth="1"/>
    <col min="10" max="11" width="10.7109375" customWidth="1"/>
    <col min="12" max="12" width="10" customWidth="1"/>
    <col min="13" max="13" width="3.5703125" customWidth="1"/>
  </cols>
  <sheetData>
    <row r="1" spans="1:14" ht="15.75">
      <c r="A1" s="248" t="s">
        <v>243</v>
      </c>
      <c r="B1" s="248"/>
      <c r="C1" s="44"/>
      <c r="D1" s="44"/>
      <c r="E1" s="44"/>
      <c r="F1" s="44"/>
      <c r="G1" s="44"/>
      <c r="H1" s="44"/>
      <c r="I1" s="44"/>
      <c r="J1" s="44"/>
      <c r="K1" s="44"/>
      <c r="L1" s="44"/>
      <c r="M1" s="44"/>
      <c r="N1" s="1"/>
    </row>
    <row r="2" spans="1:14" ht="15.75">
      <c r="A2" s="248" t="str">
        <f>Index!A2</f>
        <v>2018 Transfers - Interim Worksheets</v>
      </c>
      <c r="B2" s="248"/>
      <c r="C2" s="45"/>
      <c r="D2" s="45"/>
      <c r="E2" s="45"/>
      <c r="F2" s="45"/>
      <c r="G2" s="45"/>
      <c r="H2" s="45"/>
      <c r="I2" s="45"/>
      <c r="J2" s="45"/>
      <c r="K2" s="45"/>
      <c r="L2" s="45"/>
      <c r="M2" s="45"/>
      <c r="N2" s="1"/>
    </row>
    <row r="3" spans="1:14" ht="15.75">
      <c r="A3" s="248" t="s">
        <v>323</v>
      </c>
      <c r="B3" s="248"/>
      <c r="C3" s="45"/>
      <c r="D3" s="45"/>
      <c r="E3" s="45"/>
      <c r="F3" s="45"/>
      <c r="G3" s="45"/>
      <c r="H3" s="45"/>
      <c r="I3" s="45"/>
      <c r="J3" s="45"/>
      <c r="K3" s="45"/>
      <c r="L3" s="45"/>
      <c r="M3" s="45"/>
      <c r="N3" s="1"/>
    </row>
    <row r="4" spans="1:14" ht="15.75">
      <c r="A4" s="207"/>
      <c r="B4" s="208" t="str">
        <f>Index!L4</f>
        <v>File revision date: 01/29/18</v>
      </c>
      <c r="C4" s="43"/>
      <c r="D4" s="43"/>
      <c r="E4" s="43"/>
      <c r="F4" s="43"/>
      <c r="G4" s="43"/>
      <c r="H4" s="43"/>
      <c r="I4" s="43"/>
      <c r="J4" s="43"/>
      <c r="K4" s="43"/>
      <c r="L4" s="43"/>
      <c r="M4" s="43"/>
    </row>
    <row r="5" spans="1:14">
      <c r="A5" s="209"/>
      <c r="B5" s="209"/>
    </row>
    <row r="6" spans="1:14" ht="13.5">
      <c r="A6" s="210" t="s">
        <v>110</v>
      </c>
      <c r="B6" s="211"/>
    </row>
    <row r="7" spans="1:14" ht="13.5">
      <c r="A7" s="212" t="s">
        <v>324</v>
      </c>
      <c r="B7" s="213" t="s">
        <v>351</v>
      </c>
    </row>
    <row r="8" spans="1:14" ht="13.5">
      <c r="A8" s="212"/>
      <c r="B8" s="213" t="s">
        <v>645</v>
      </c>
    </row>
    <row r="9" spans="1:14" ht="13.5">
      <c r="A9" s="212" t="s">
        <v>324</v>
      </c>
      <c r="B9" s="213" t="s">
        <v>326</v>
      </c>
    </row>
    <row r="10" spans="1:14" ht="13.5">
      <c r="A10" s="202"/>
      <c r="B10" s="213" t="s">
        <v>325</v>
      </c>
    </row>
    <row r="11" spans="1:14" s="66" customFormat="1" ht="13.5">
      <c r="A11" s="202"/>
      <c r="B11" s="213"/>
    </row>
    <row r="12" spans="1:14" ht="13.5">
      <c r="A12" s="214" t="s">
        <v>24</v>
      </c>
      <c r="B12" s="202"/>
    </row>
    <row r="13" spans="1:14" ht="15">
      <c r="A13" s="212" t="s">
        <v>324</v>
      </c>
      <c r="B13" s="215" t="s">
        <v>782</v>
      </c>
      <c r="C13" s="28"/>
    </row>
    <row r="14" spans="1:14" ht="15">
      <c r="A14" s="202"/>
      <c r="B14" s="216" t="s">
        <v>783</v>
      </c>
      <c r="C14" s="31"/>
    </row>
    <row r="15" spans="1:14" ht="15">
      <c r="A15" s="202"/>
      <c r="B15" s="215" t="s">
        <v>327</v>
      </c>
      <c r="C15" s="28"/>
    </row>
    <row r="16" spans="1:14" ht="15">
      <c r="A16" s="204"/>
      <c r="B16" s="215" t="s">
        <v>330</v>
      </c>
      <c r="C16" s="28"/>
    </row>
    <row r="17" spans="1:3" ht="15">
      <c r="A17" s="212" t="s">
        <v>324</v>
      </c>
      <c r="B17" s="215" t="s">
        <v>331</v>
      </c>
      <c r="C17" s="28"/>
    </row>
    <row r="18" spans="1:3" ht="13.5">
      <c r="A18" s="202"/>
      <c r="B18" s="215" t="s">
        <v>332</v>
      </c>
    </row>
    <row r="19" spans="1:3" s="66" customFormat="1" ht="13.5">
      <c r="A19" s="202"/>
      <c r="B19" s="215"/>
    </row>
    <row r="20" spans="1:3" ht="13.5">
      <c r="A20" s="214" t="s">
        <v>328</v>
      </c>
      <c r="B20" s="202"/>
    </row>
    <row r="21" spans="1:3" ht="13.5">
      <c r="A21" s="212" t="s">
        <v>324</v>
      </c>
      <c r="B21" s="215" t="s">
        <v>329</v>
      </c>
    </row>
    <row r="22" spans="1:3" ht="13.5">
      <c r="A22" s="204"/>
      <c r="B22" s="215" t="s">
        <v>172</v>
      </c>
    </row>
    <row r="23" spans="1:3" ht="13.5">
      <c r="A23" s="212" t="s">
        <v>324</v>
      </c>
      <c r="B23" s="217" t="s">
        <v>350</v>
      </c>
    </row>
    <row r="24" spans="1:3" ht="13.5">
      <c r="A24" s="212" t="s">
        <v>324</v>
      </c>
      <c r="B24" s="218" t="s">
        <v>784</v>
      </c>
    </row>
    <row r="25" spans="1:3" ht="13.5">
      <c r="A25" s="212"/>
      <c r="B25" s="218" t="s">
        <v>352</v>
      </c>
    </row>
    <row r="26" spans="1:3">
      <c r="A26" s="204"/>
      <c r="B26" s="204"/>
    </row>
    <row r="27" spans="1:3" ht="13.5">
      <c r="A27" s="214" t="s">
        <v>760</v>
      </c>
      <c r="B27" s="204"/>
    </row>
    <row r="28" spans="1:3" s="66" customFormat="1" ht="13.5">
      <c r="A28" s="212" t="s">
        <v>324</v>
      </c>
      <c r="B28" s="203" t="s">
        <v>761</v>
      </c>
    </row>
    <row r="29" spans="1:3" s="66" customFormat="1" ht="13.5">
      <c r="A29" s="214"/>
      <c r="B29" s="203" t="s">
        <v>815</v>
      </c>
    </row>
    <row r="30" spans="1:3" s="66" customFormat="1" ht="13.5">
      <c r="A30" s="214"/>
      <c r="B30" s="204"/>
    </row>
    <row r="31" spans="1:3" s="66" customFormat="1" ht="15.75">
      <c r="A31" s="214"/>
      <c r="B31" s="219" t="s">
        <v>814</v>
      </c>
    </row>
    <row r="32" spans="1:3">
      <c r="A32" s="220"/>
      <c r="B32" s="221"/>
    </row>
    <row r="33" spans="1:2">
      <c r="A33" s="131" t="s">
        <v>728</v>
      </c>
      <c r="B33" s="222"/>
    </row>
    <row r="34" spans="1:2" ht="13.5">
      <c r="A34" s="223" t="s">
        <v>324</v>
      </c>
      <c r="B34" s="132" t="s">
        <v>715</v>
      </c>
    </row>
    <row r="35" spans="1:2">
      <c r="A35" s="224"/>
      <c r="B35" s="132" t="s">
        <v>713</v>
      </c>
    </row>
    <row r="36" spans="1:2">
      <c r="A36" s="224"/>
      <c r="B36" s="132" t="s">
        <v>722</v>
      </c>
    </row>
    <row r="37" spans="1:2">
      <c r="A37" s="224"/>
      <c r="B37" s="132" t="s">
        <v>723</v>
      </c>
    </row>
    <row r="38" spans="1:2">
      <c r="A38" s="224"/>
      <c r="B38" s="132"/>
    </row>
    <row r="39" spans="1:2" ht="13.5">
      <c r="A39" s="223" t="s">
        <v>324</v>
      </c>
      <c r="B39" s="132" t="s">
        <v>716</v>
      </c>
    </row>
    <row r="40" spans="1:2">
      <c r="A40" s="224"/>
      <c r="B40" s="132" t="s">
        <v>717</v>
      </c>
    </row>
    <row r="41" spans="1:2">
      <c r="A41" s="224"/>
      <c r="B41" s="132"/>
    </row>
    <row r="42" spans="1:2" ht="13.5">
      <c r="A42" s="223" t="s">
        <v>324</v>
      </c>
      <c r="B42" s="132" t="s">
        <v>718</v>
      </c>
    </row>
    <row r="43" spans="1:2">
      <c r="A43" s="224"/>
      <c r="B43" s="132" t="s">
        <v>719</v>
      </c>
    </row>
    <row r="44" spans="1:2">
      <c r="A44" s="224"/>
      <c r="B44" s="132"/>
    </row>
    <row r="45" spans="1:2" s="66" customFormat="1" ht="13.5">
      <c r="A45" s="223" t="s">
        <v>324</v>
      </c>
      <c r="B45" s="132" t="s">
        <v>823</v>
      </c>
    </row>
    <row r="46" spans="1:2" s="66" customFormat="1">
      <c r="A46" s="224"/>
      <c r="B46" s="132" t="s">
        <v>824</v>
      </c>
    </row>
    <row r="47" spans="1:2" s="66" customFormat="1">
      <c r="A47" s="224"/>
      <c r="B47" s="132"/>
    </row>
    <row r="48" spans="1:2" ht="13.5">
      <c r="A48" s="223" t="s">
        <v>324</v>
      </c>
      <c r="B48" s="132" t="s">
        <v>778</v>
      </c>
    </row>
    <row r="49" spans="1:2">
      <c r="A49" s="224"/>
      <c r="B49" s="132" t="s">
        <v>779</v>
      </c>
    </row>
    <row r="50" spans="1:2">
      <c r="A50" s="224"/>
      <c r="B50" s="132" t="s">
        <v>780</v>
      </c>
    </row>
    <row r="51" spans="1:2">
      <c r="A51" s="224"/>
      <c r="B51" s="132" t="s">
        <v>781</v>
      </c>
    </row>
    <row r="52" spans="1:2" s="66" customFormat="1">
      <c r="A52" s="224"/>
      <c r="B52" s="132"/>
    </row>
    <row r="53" spans="1:2" ht="13.5">
      <c r="A53" s="223" t="s">
        <v>324</v>
      </c>
      <c r="B53" s="132" t="s">
        <v>720</v>
      </c>
    </row>
    <row r="54" spans="1:2">
      <c r="A54" s="224"/>
      <c r="B54" s="132" t="s">
        <v>721</v>
      </c>
    </row>
    <row r="55" spans="1:2">
      <c r="A55" s="224"/>
      <c r="B55" s="132"/>
    </row>
    <row r="56" spans="1:2" ht="13.5">
      <c r="A56" s="223" t="s">
        <v>324</v>
      </c>
      <c r="B56" s="132" t="s">
        <v>714</v>
      </c>
    </row>
    <row r="57" spans="1:2">
      <c r="A57" s="224"/>
      <c r="B57" s="132" t="s">
        <v>724</v>
      </c>
    </row>
    <row r="58" spans="1:2">
      <c r="A58" s="224"/>
      <c r="B58" s="132"/>
    </row>
    <row r="59" spans="1:2" ht="13.5">
      <c r="A59" s="223" t="s">
        <v>324</v>
      </c>
      <c r="B59" s="133" t="s">
        <v>725</v>
      </c>
    </row>
    <row r="60" spans="1:2">
      <c r="A60" s="220"/>
      <c r="B60" s="225"/>
    </row>
    <row r="61" spans="1:2">
      <c r="A61" s="131" t="s">
        <v>743</v>
      </c>
      <c r="B61" s="222"/>
    </row>
    <row r="62" spans="1:2" ht="13.5">
      <c r="A62" s="223" t="s">
        <v>324</v>
      </c>
      <c r="B62" s="132" t="s">
        <v>748</v>
      </c>
    </row>
    <row r="63" spans="1:2">
      <c r="A63" s="224"/>
      <c r="B63" s="132" t="s">
        <v>747</v>
      </c>
    </row>
    <row r="64" spans="1:2">
      <c r="A64" s="224"/>
      <c r="B64" s="132"/>
    </row>
    <row r="65" spans="1:3" ht="13.5">
      <c r="A65" s="223" t="s">
        <v>324</v>
      </c>
      <c r="B65" s="132" t="s">
        <v>749</v>
      </c>
    </row>
    <row r="66" spans="1:3">
      <c r="A66" s="224"/>
      <c r="B66" s="132" t="s">
        <v>750</v>
      </c>
    </row>
    <row r="67" spans="1:3">
      <c r="A67" s="224"/>
      <c r="B67" s="132" t="s">
        <v>751</v>
      </c>
    </row>
    <row r="68" spans="1:3">
      <c r="A68" s="224"/>
      <c r="B68" s="132"/>
    </row>
    <row r="69" spans="1:3" ht="13.5">
      <c r="A69" s="223" t="s">
        <v>324</v>
      </c>
      <c r="B69" s="132" t="s">
        <v>752</v>
      </c>
    </row>
    <row r="70" spans="1:3">
      <c r="A70" s="224"/>
      <c r="B70" s="132" t="s">
        <v>753</v>
      </c>
    </row>
    <row r="71" spans="1:3">
      <c r="A71" s="224"/>
      <c r="B71" s="132"/>
    </row>
    <row r="72" spans="1:3" ht="13.5">
      <c r="A72" s="223" t="s">
        <v>324</v>
      </c>
      <c r="B72" s="132" t="s">
        <v>754</v>
      </c>
    </row>
    <row r="73" spans="1:3">
      <c r="A73" s="224"/>
      <c r="B73" s="132" t="s">
        <v>755</v>
      </c>
    </row>
    <row r="74" spans="1:3">
      <c r="A74" s="224"/>
      <c r="B74" s="132" t="s">
        <v>756</v>
      </c>
    </row>
    <row r="75" spans="1:3">
      <c r="A75" s="224"/>
      <c r="B75" s="132"/>
    </row>
    <row r="76" spans="1:3" ht="13.5">
      <c r="A76" s="223" t="s">
        <v>324</v>
      </c>
      <c r="B76" s="132" t="s">
        <v>773</v>
      </c>
      <c r="C76" s="66"/>
    </row>
    <row r="77" spans="1:3">
      <c r="A77" s="224"/>
      <c r="B77" s="132" t="s">
        <v>774</v>
      </c>
    </row>
    <row r="78" spans="1:3">
      <c r="A78" s="224"/>
      <c r="B78" s="132" t="s">
        <v>777</v>
      </c>
    </row>
    <row r="79" spans="1:3" s="66" customFormat="1">
      <c r="A79" s="224"/>
      <c r="B79" s="132" t="s">
        <v>775</v>
      </c>
    </row>
    <row r="80" spans="1:3" s="66" customFormat="1">
      <c r="A80" s="224"/>
      <c r="B80" s="132" t="s">
        <v>776</v>
      </c>
    </row>
    <row r="81" spans="1:3" s="66" customFormat="1">
      <c r="A81" s="224"/>
      <c r="B81" s="132"/>
    </row>
    <row r="82" spans="1:3" ht="13.5">
      <c r="A82" s="223" t="s">
        <v>324</v>
      </c>
      <c r="B82" s="132" t="s">
        <v>757</v>
      </c>
      <c r="C82" s="66"/>
    </row>
    <row r="83" spans="1:3">
      <c r="A83" s="224"/>
      <c r="B83" s="132" t="s">
        <v>758</v>
      </c>
    </row>
    <row r="84" spans="1:3">
      <c r="A84" s="220"/>
      <c r="B84" s="225"/>
    </row>
  </sheetData>
  <customSheetViews>
    <customSheetView guid="{B08879A4-635B-4C39-9937-AC7883D562FC}" showGridLines="0" hiddenColumns="1">
      <selection activeCell="A5" sqref="A5"/>
      <pageMargins left="0.6" right="0.6" top="0.5" bottom="0.5" header="0.3" footer="0.3"/>
      <pageSetup orientation="portrait" r:id="rId1"/>
    </customSheetView>
    <customSheetView guid="{9FCFC836-1CA5-48BF-958D-24D2EA94B219}" showGridLines="0" hiddenColumns="1">
      <selection activeCell="A5" sqref="A5"/>
      <pageMargins left="0.6" right="0.6" top="0.5" bottom="0.5" header="0.3" footer="0.3"/>
      <pageSetup orientation="portrait" r:id="rId2"/>
    </customSheetView>
  </customSheetViews>
  <mergeCells count="3">
    <mergeCell ref="A1:B1"/>
    <mergeCell ref="A2:B2"/>
    <mergeCell ref="A3:B3"/>
  </mergeCells>
  <pageMargins left="0.6" right="0.6" top="0.5" bottom="0.5" header="0.3" footer="0.3"/>
  <pageSetup scale="93" fitToHeight="0"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dimension ref="A1:Q46"/>
  <sheetViews>
    <sheetView topLeftCell="L1" workbookViewId="0">
      <selection activeCell="R10" sqref="R10"/>
    </sheetView>
  </sheetViews>
  <sheetFormatPr defaultColWidth="9.140625" defaultRowHeight="15.75"/>
  <cols>
    <col min="1" max="1" width="6.7109375" style="5" bestFit="1" customWidth="1"/>
    <col min="2" max="2" width="7.7109375" style="5" bestFit="1" customWidth="1"/>
    <col min="3" max="3" width="4.7109375" style="5" customWidth="1"/>
    <col min="4" max="4" width="7.7109375" style="5" bestFit="1" customWidth="1"/>
    <col min="5" max="5" width="6.85546875" style="5" bestFit="1" customWidth="1"/>
    <col min="6" max="7" width="9.140625" style="5"/>
    <col min="8" max="8" width="36.5703125" style="5" bestFit="1" customWidth="1"/>
    <col min="9" max="9" width="9.140625" style="5"/>
    <col min="10" max="10" width="30.140625" style="5" bestFit="1" customWidth="1"/>
    <col min="11" max="11" width="24.42578125" style="5" customWidth="1"/>
    <col min="12" max="16384" width="9.140625" style="5"/>
  </cols>
  <sheetData>
    <row r="1" spans="1:17">
      <c r="A1" s="10" t="s">
        <v>83</v>
      </c>
      <c r="B1" s="311" t="s">
        <v>126</v>
      </c>
      <c r="C1" s="312"/>
      <c r="D1" s="311" t="s">
        <v>127</v>
      </c>
      <c r="E1" s="312"/>
      <c r="H1" s="16" t="s">
        <v>614</v>
      </c>
      <c r="J1" s="16" t="s">
        <v>302</v>
      </c>
      <c r="K1" s="16" t="s">
        <v>366</v>
      </c>
      <c r="M1" s="59" t="s">
        <v>653</v>
      </c>
      <c r="N1" s="60"/>
      <c r="O1" s="60"/>
      <c r="P1" s="60"/>
      <c r="Q1" s="61"/>
    </row>
    <row r="2" spans="1:17">
      <c r="A2" s="4">
        <v>201</v>
      </c>
      <c r="D2" s="16" t="s">
        <v>303</v>
      </c>
      <c r="H2" s="5" t="s">
        <v>21</v>
      </c>
      <c r="J2" s="18" t="s">
        <v>299</v>
      </c>
      <c r="K2" s="18" t="s">
        <v>281</v>
      </c>
      <c r="L2" s="18"/>
      <c r="M2" s="2" t="s">
        <v>654</v>
      </c>
      <c r="N2" s="18"/>
      <c r="O2" s="60"/>
      <c r="P2" s="60"/>
      <c r="Q2" s="61"/>
    </row>
    <row r="3" spans="1:17">
      <c r="A3" s="4">
        <v>215</v>
      </c>
      <c r="B3" s="5" t="b">
        <f>NOT(ISBLANK(#REF!))</f>
        <v>1</v>
      </c>
      <c r="C3" s="5">
        <f>IF(B3,$A3,"")</f>
        <v>215</v>
      </c>
      <c r="E3" s="5" t="str">
        <f>IF(D3,$A3,"")</f>
        <v/>
      </c>
      <c r="H3" s="16" t="s">
        <v>248</v>
      </c>
      <c r="J3" s="18" t="s">
        <v>300</v>
      </c>
      <c r="K3" s="18" t="s">
        <v>56</v>
      </c>
      <c r="L3" s="18"/>
      <c r="M3" s="61" t="s">
        <v>655</v>
      </c>
      <c r="N3" s="18"/>
      <c r="O3" s="60"/>
      <c r="P3" s="60"/>
      <c r="Q3" s="61"/>
    </row>
    <row r="4" spans="1:17">
      <c r="A4" s="4">
        <v>305</v>
      </c>
      <c r="C4" s="5" t="str">
        <f t="shared" ref="C4:C10" si="0">IF(B4,$A4,"")</f>
        <v/>
      </c>
      <c r="D4" s="5" t="e">
        <f>(SUM(#REF!))&lt;&gt;0</f>
        <v>#REF!</v>
      </c>
      <c r="E4" s="5" t="e">
        <f t="shared" ref="E4:E10" si="1">IF(D4,$A4,"")</f>
        <v>#REF!</v>
      </c>
      <c r="H4" s="5" t="s">
        <v>13</v>
      </c>
      <c r="J4" s="18" t="s">
        <v>301</v>
      </c>
      <c r="K4" s="18" t="s">
        <v>364</v>
      </c>
      <c r="L4" s="18"/>
      <c r="M4" s="61" t="s">
        <v>656</v>
      </c>
      <c r="N4" s="18"/>
      <c r="O4" s="60"/>
      <c r="P4" s="60"/>
      <c r="Q4" s="62"/>
    </row>
    <row r="5" spans="1:17">
      <c r="A5" s="4">
        <v>310</v>
      </c>
      <c r="D5" s="5" t="e">
        <f>(SUM(#REF!))&lt;&gt;0</f>
        <v>#REF!</v>
      </c>
      <c r="E5" s="5" t="e">
        <f t="shared" si="1"/>
        <v>#REF!</v>
      </c>
      <c r="H5" s="16" t="s">
        <v>588</v>
      </c>
      <c r="J5" s="18" t="s">
        <v>306</v>
      </c>
      <c r="K5" s="18" t="s">
        <v>365</v>
      </c>
      <c r="L5" s="18"/>
      <c r="M5" s="2" t="s">
        <v>657</v>
      </c>
      <c r="N5" s="18"/>
      <c r="O5" s="60"/>
      <c r="P5" s="60"/>
      <c r="Q5" s="61"/>
    </row>
    <row r="6" spans="1:17">
      <c r="A6" s="4">
        <v>330</v>
      </c>
      <c r="B6" s="5" t="b">
        <f>NOT(ISBLANK(#REF!))</f>
        <v>1</v>
      </c>
      <c r="C6" s="5">
        <f t="shared" si="0"/>
        <v>330</v>
      </c>
      <c r="E6" s="5" t="str">
        <f t="shared" si="1"/>
        <v/>
      </c>
      <c r="H6" s="5" t="s">
        <v>249</v>
      </c>
      <c r="J6" s="18" t="s">
        <v>307</v>
      </c>
      <c r="K6" s="51" t="s">
        <v>368</v>
      </c>
      <c r="L6" s="18"/>
      <c r="M6" s="2" t="s">
        <v>658</v>
      </c>
      <c r="N6" s="18"/>
      <c r="O6" s="60"/>
      <c r="P6" s="60"/>
      <c r="Q6" s="61"/>
    </row>
    <row r="7" spans="1:17">
      <c r="A7" s="4">
        <v>335</v>
      </c>
      <c r="B7" s="5" t="b">
        <f>NOT(ISBLANK(#REF!))</f>
        <v>1</v>
      </c>
      <c r="C7" s="5">
        <f t="shared" si="0"/>
        <v>335</v>
      </c>
      <c r="E7" s="5" t="str">
        <f t="shared" si="1"/>
        <v/>
      </c>
      <c r="H7" s="5" t="s">
        <v>250</v>
      </c>
      <c r="J7" s="18" t="s">
        <v>363</v>
      </c>
      <c r="K7" s="51" t="s">
        <v>367</v>
      </c>
      <c r="L7" s="3"/>
      <c r="M7" s="61" t="s">
        <v>659</v>
      </c>
      <c r="N7" s="63"/>
      <c r="O7" s="60"/>
      <c r="P7" s="60"/>
      <c r="Q7" s="62"/>
    </row>
    <row r="8" spans="1:17">
      <c r="A8" s="4">
        <v>340</v>
      </c>
      <c r="B8" s="5" t="b">
        <f>NOT(ISBLANK(#REF!))</f>
        <v>1</v>
      </c>
      <c r="C8" s="5">
        <f t="shared" si="0"/>
        <v>340</v>
      </c>
      <c r="E8" s="5" t="str">
        <f t="shared" si="1"/>
        <v/>
      </c>
      <c r="H8" s="5" t="s">
        <v>251</v>
      </c>
      <c r="J8" s="18" t="s">
        <v>333</v>
      </c>
      <c r="K8" s="51" t="s">
        <v>367</v>
      </c>
      <c r="M8" s="61" t="s">
        <v>660</v>
      </c>
      <c r="N8" s="60"/>
      <c r="O8" s="60"/>
      <c r="P8" s="60"/>
      <c r="Q8" s="61"/>
    </row>
    <row r="9" spans="1:17">
      <c r="A9" s="4">
        <v>360</v>
      </c>
      <c r="B9" s="5" t="b">
        <f>NOT(ISBLANK(#REF!))</f>
        <v>1</v>
      </c>
      <c r="C9" s="5">
        <f t="shared" si="0"/>
        <v>360</v>
      </c>
      <c r="E9" s="5" t="str">
        <f t="shared" si="1"/>
        <v/>
      </c>
      <c r="H9" s="5" t="s">
        <v>252</v>
      </c>
      <c r="J9" s="18" t="s">
        <v>308</v>
      </c>
      <c r="M9" s="2" t="s">
        <v>650</v>
      </c>
      <c r="N9" s="60"/>
      <c r="O9" s="60"/>
      <c r="P9" s="60"/>
      <c r="Q9" s="61"/>
    </row>
    <row r="10" spans="1:17">
      <c r="A10" s="4">
        <v>750</v>
      </c>
      <c r="B10" s="5" t="b">
        <f>NOT(ISBLANK(#REF!))</f>
        <v>1</v>
      </c>
      <c r="C10" s="5">
        <f t="shared" si="0"/>
        <v>750</v>
      </c>
      <c r="E10" s="5" t="str">
        <f t="shared" si="1"/>
        <v/>
      </c>
      <c r="H10" s="5" t="s">
        <v>158</v>
      </c>
      <c r="M10" s="60"/>
      <c r="N10" s="60"/>
      <c r="O10" s="60"/>
      <c r="P10" s="60"/>
      <c r="Q10" s="62"/>
    </row>
    <row r="11" spans="1:17">
      <c r="A11" s="4"/>
      <c r="H11" s="16" t="s">
        <v>589</v>
      </c>
      <c r="M11" s="60"/>
      <c r="N11" s="60"/>
      <c r="O11" s="60"/>
      <c r="P11" s="60"/>
      <c r="Q11" s="61"/>
    </row>
    <row r="12" spans="1:17">
      <c r="A12" s="4"/>
      <c r="H12" s="16" t="s">
        <v>590</v>
      </c>
      <c r="M12" s="60"/>
      <c r="N12" s="60"/>
      <c r="O12" s="60"/>
      <c r="P12" s="60"/>
      <c r="Q12" s="61"/>
    </row>
    <row r="13" spans="1:17">
      <c r="A13" s="4"/>
      <c r="H13" s="5" t="s">
        <v>159</v>
      </c>
      <c r="M13" s="60"/>
      <c r="N13" s="60"/>
      <c r="O13" s="60"/>
      <c r="P13" s="60"/>
      <c r="Q13" s="62"/>
    </row>
    <row r="14" spans="1:17">
      <c r="H14" s="16" t="s">
        <v>591</v>
      </c>
      <c r="M14" s="60"/>
      <c r="N14" s="60"/>
      <c r="O14" s="60"/>
      <c r="P14" s="60"/>
      <c r="Q14" s="61"/>
    </row>
    <row r="15" spans="1:17">
      <c r="H15" s="16"/>
      <c r="M15" s="60"/>
      <c r="N15" s="60"/>
      <c r="O15" s="60"/>
      <c r="P15" s="60"/>
      <c r="Q15" s="61"/>
    </row>
    <row r="16" spans="1:17">
      <c r="H16" s="25" t="s">
        <v>334</v>
      </c>
    </row>
    <row r="17" spans="8:8">
      <c r="H17" s="16" t="s">
        <v>614</v>
      </c>
    </row>
    <row r="18" spans="8:8">
      <c r="H18" s="5" t="s">
        <v>21</v>
      </c>
    </row>
    <row r="19" spans="8:8">
      <c r="H19" s="5" t="s">
        <v>248</v>
      </c>
    </row>
    <row r="20" spans="8:8">
      <c r="H20" s="16" t="s">
        <v>597</v>
      </c>
    </row>
    <row r="21" spans="8:8">
      <c r="H21" s="5" t="s">
        <v>13</v>
      </c>
    </row>
    <row r="22" spans="8:8">
      <c r="H22" s="5" t="s">
        <v>249</v>
      </c>
    </row>
    <row r="23" spans="8:8">
      <c r="H23" s="5" t="s">
        <v>250</v>
      </c>
    </row>
    <row r="24" spans="8:8">
      <c r="H24" s="5" t="s">
        <v>251</v>
      </c>
    </row>
    <row r="25" spans="8:8">
      <c r="H25" s="5" t="s">
        <v>252</v>
      </c>
    </row>
    <row r="26" spans="8:8">
      <c r="H26" s="5" t="s">
        <v>158</v>
      </c>
    </row>
    <row r="27" spans="8:8">
      <c r="H27" s="16" t="s">
        <v>589</v>
      </c>
    </row>
    <row r="28" spans="8:8">
      <c r="H28" s="16" t="s">
        <v>590</v>
      </c>
    </row>
    <row r="29" spans="8:8">
      <c r="H29" s="5" t="s">
        <v>159</v>
      </c>
    </row>
    <row r="30" spans="8:8">
      <c r="H30" s="16" t="s">
        <v>598</v>
      </c>
    </row>
    <row r="31" spans="8:8">
      <c r="H31" s="16" t="s">
        <v>610</v>
      </c>
    </row>
    <row r="33" spans="8:8">
      <c r="H33" s="25" t="s">
        <v>335</v>
      </c>
    </row>
    <row r="34" spans="8:8">
      <c r="H34" s="16" t="s">
        <v>614</v>
      </c>
    </row>
    <row r="35" spans="8:8">
      <c r="H35" s="5" t="s">
        <v>21</v>
      </c>
    </row>
    <row r="36" spans="8:8">
      <c r="H36" s="5" t="s">
        <v>248</v>
      </c>
    </row>
    <row r="37" spans="8:8">
      <c r="H37" s="5" t="s">
        <v>13</v>
      </c>
    </row>
    <row r="38" spans="8:8">
      <c r="H38" s="5" t="s">
        <v>249</v>
      </c>
    </row>
    <row r="39" spans="8:8">
      <c r="H39" s="5" t="s">
        <v>250</v>
      </c>
    </row>
    <row r="40" spans="8:8">
      <c r="H40" s="5" t="s">
        <v>251</v>
      </c>
    </row>
    <row r="41" spans="8:8">
      <c r="H41" s="5" t="s">
        <v>252</v>
      </c>
    </row>
    <row r="42" spans="8:8">
      <c r="H42" s="5" t="s">
        <v>158</v>
      </c>
    </row>
    <row r="43" spans="8:8">
      <c r="H43" s="16" t="s">
        <v>589</v>
      </c>
    </row>
    <row r="44" spans="8:8">
      <c r="H44" s="16" t="s">
        <v>590</v>
      </c>
    </row>
    <row r="45" spans="8:8">
      <c r="H45" s="5" t="s">
        <v>159</v>
      </c>
    </row>
    <row r="46" spans="8:8">
      <c r="H46" s="16" t="s">
        <v>336</v>
      </c>
    </row>
  </sheetData>
  <customSheetViews>
    <customSheetView guid="{B08879A4-635B-4C39-9937-AC7883D562FC}">
      <selection activeCell="J18" sqref="J18"/>
      <pageMargins left="0.75" right="0.75" top="1" bottom="1" header="0.5" footer="0.5"/>
      <pageSetup orientation="portrait" r:id="rId1"/>
      <headerFooter alignWithMargins="0"/>
    </customSheetView>
    <customSheetView guid="{9FCFC836-1CA5-48BF-958D-24D2EA94B219}">
      <selection activeCell="J18" sqref="J18"/>
      <pageMargins left="0.75" right="0.75" top="1" bottom="1" header="0.5" footer="0.5"/>
      <pageSetup orientation="portrait" r:id="rId2"/>
      <headerFooter alignWithMargins="0"/>
    </customSheetView>
  </customSheetViews>
  <mergeCells count="2">
    <mergeCell ref="B1:C1"/>
    <mergeCell ref="D1:E1"/>
  </mergeCells>
  <phoneticPr fontId="11" type="noConversion"/>
  <pageMargins left="0.75" right="0.75" top="1" bottom="1" header="0.5" footer="0.5"/>
  <pageSetup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6"/>
  <sheetViews>
    <sheetView showGridLines="0" topLeftCell="A172" zoomScaleNormal="100" workbookViewId="0">
      <selection activeCell="L214" sqref="L214"/>
    </sheetView>
  </sheetViews>
  <sheetFormatPr defaultRowHeight="15"/>
  <cols>
    <col min="1" max="1" width="3.5703125" style="68" customWidth="1"/>
    <col min="2" max="2" width="9.5703125" style="68" customWidth="1"/>
    <col min="3" max="3" width="10.28515625" style="68" bestFit="1" customWidth="1"/>
    <col min="4" max="8" width="9.140625" style="68"/>
    <col min="9" max="9" width="20.42578125" style="68" customWidth="1"/>
    <col min="10" max="16384" width="9.140625" style="68"/>
  </cols>
  <sheetData>
    <row r="1" spans="1:9">
      <c r="A1" s="252" t="s">
        <v>243</v>
      </c>
      <c r="B1" s="252"/>
      <c r="C1" s="252"/>
      <c r="D1" s="252"/>
      <c r="E1" s="252"/>
      <c r="F1" s="252"/>
      <c r="G1" s="252"/>
      <c r="H1" s="252"/>
      <c r="I1" s="252"/>
    </row>
    <row r="2" spans="1:9">
      <c r="A2" s="252" t="s">
        <v>665</v>
      </c>
      <c r="B2" s="252"/>
      <c r="C2" s="252"/>
      <c r="D2" s="252"/>
      <c r="E2" s="252"/>
      <c r="F2" s="252"/>
      <c r="G2" s="252"/>
      <c r="H2" s="252"/>
      <c r="I2" s="252"/>
    </row>
    <row r="3" spans="1:9">
      <c r="A3" s="252" t="s">
        <v>666</v>
      </c>
      <c r="B3" s="252"/>
      <c r="C3" s="252"/>
      <c r="D3" s="252"/>
      <c r="E3" s="252"/>
      <c r="F3" s="252"/>
      <c r="G3" s="252"/>
      <c r="H3" s="252"/>
      <c r="I3" s="252"/>
    </row>
    <row r="4" spans="1:9">
      <c r="A4" s="134"/>
      <c r="B4" s="135"/>
      <c r="C4" s="135"/>
      <c r="D4" s="135"/>
      <c r="E4" s="135"/>
      <c r="F4" s="135"/>
      <c r="G4" s="135"/>
      <c r="H4" s="135"/>
      <c r="I4" s="135"/>
    </row>
    <row r="5" spans="1:9">
      <c r="A5" s="136" t="str">
        <f>Index!L4</f>
        <v>File revision date: 01/29/18</v>
      </c>
      <c r="B5" s="135"/>
      <c r="C5" s="135"/>
      <c r="D5" s="135"/>
      <c r="E5" s="135"/>
      <c r="F5" s="135"/>
      <c r="G5" s="135"/>
      <c r="H5" s="135"/>
      <c r="I5" s="135"/>
    </row>
    <row r="6" spans="1:9">
      <c r="A6" s="135"/>
      <c r="B6" s="135"/>
      <c r="C6" s="135"/>
      <c r="D6" s="135"/>
      <c r="E6" s="135"/>
      <c r="F6" s="135"/>
      <c r="G6" s="135"/>
      <c r="H6" s="135"/>
      <c r="I6" s="135"/>
    </row>
    <row r="7" spans="1:9">
      <c r="A7" s="249" t="s">
        <v>785</v>
      </c>
      <c r="B7" s="249"/>
      <c r="C7" s="249"/>
      <c r="D7" s="249"/>
      <c r="E7" s="249"/>
      <c r="F7" s="249"/>
      <c r="G7" s="249"/>
      <c r="H7" s="249"/>
      <c r="I7" s="249"/>
    </row>
    <row r="8" spans="1:9">
      <c r="A8" s="249"/>
      <c r="B8" s="249"/>
      <c r="C8" s="249"/>
      <c r="D8" s="249"/>
      <c r="E8" s="249"/>
      <c r="F8" s="249"/>
      <c r="G8" s="249"/>
      <c r="H8" s="249"/>
      <c r="I8" s="249"/>
    </row>
    <row r="9" spans="1:9">
      <c r="A9" s="249"/>
      <c r="B9" s="249"/>
      <c r="C9" s="249"/>
      <c r="D9" s="249"/>
      <c r="E9" s="249"/>
      <c r="F9" s="249"/>
      <c r="G9" s="249"/>
      <c r="H9" s="249"/>
      <c r="I9" s="249"/>
    </row>
    <row r="10" spans="1:9">
      <c r="A10" s="135"/>
      <c r="B10" s="135"/>
      <c r="C10" s="135"/>
      <c r="D10" s="135"/>
      <c r="E10" s="135"/>
      <c r="F10" s="135"/>
      <c r="G10" s="135"/>
      <c r="H10" s="135"/>
      <c r="I10" s="135"/>
    </row>
    <row r="11" spans="1:9">
      <c r="A11" s="134" t="s">
        <v>667</v>
      </c>
      <c r="B11" s="135"/>
      <c r="C11" s="135"/>
      <c r="D11" s="135"/>
      <c r="E11" s="135"/>
      <c r="F11" s="135"/>
      <c r="G11" s="135"/>
      <c r="H11" s="135"/>
      <c r="I11" s="135"/>
    </row>
    <row r="12" spans="1:9">
      <c r="A12" s="135"/>
      <c r="B12" s="135"/>
      <c r="C12" s="135"/>
      <c r="D12" s="135"/>
      <c r="E12" s="135"/>
      <c r="F12" s="135"/>
      <c r="G12" s="135"/>
      <c r="H12" s="135"/>
      <c r="I12" s="135"/>
    </row>
    <row r="13" spans="1:9">
      <c r="A13" s="251" t="s">
        <v>786</v>
      </c>
      <c r="B13" s="251"/>
      <c r="C13" s="251"/>
      <c r="D13" s="251"/>
      <c r="E13" s="251"/>
      <c r="F13" s="251"/>
      <c r="G13" s="251"/>
      <c r="H13" s="251"/>
      <c r="I13" s="251"/>
    </row>
    <row r="14" spans="1:9">
      <c r="A14" s="251"/>
      <c r="B14" s="251"/>
      <c r="C14" s="251"/>
      <c r="D14" s="251"/>
      <c r="E14" s="251"/>
      <c r="F14" s="251"/>
      <c r="G14" s="251"/>
      <c r="H14" s="251"/>
      <c r="I14" s="251"/>
    </row>
    <row r="15" spans="1:9">
      <c r="A15" s="251"/>
      <c r="B15" s="251"/>
      <c r="C15" s="251"/>
      <c r="D15" s="251"/>
      <c r="E15" s="251"/>
      <c r="F15" s="251"/>
      <c r="G15" s="251"/>
      <c r="H15" s="251"/>
      <c r="I15" s="251"/>
    </row>
    <row r="16" spans="1:9">
      <c r="A16" s="137"/>
      <c r="B16" s="137"/>
      <c r="C16" s="137"/>
      <c r="D16" s="137"/>
      <c r="E16" s="137"/>
      <c r="F16" s="137"/>
      <c r="G16" s="137"/>
      <c r="H16" s="137"/>
      <c r="I16" s="137"/>
    </row>
    <row r="17" spans="1:9" ht="15" customHeight="1">
      <c r="A17" s="138" t="s">
        <v>668</v>
      </c>
      <c r="B17" s="249" t="s">
        <v>787</v>
      </c>
      <c r="C17" s="249"/>
      <c r="D17" s="249"/>
      <c r="E17" s="249"/>
      <c r="F17" s="249"/>
      <c r="G17" s="249"/>
      <c r="H17" s="249"/>
      <c r="I17" s="249"/>
    </row>
    <row r="18" spans="1:9">
      <c r="A18" s="139"/>
      <c r="B18" s="249"/>
      <c r="C18" s="249"/>
      <c r="D18" s="249"/>
      <c r="E18" s="249"/>
      <c r="F18" s="249"/>
      <c r="G18" s="249"/>
      <c r="H18" s="249"/>
      <c r="I18" s="249"/>
    </row>
    <row r="19" spans="1:9">
      <c r="A19" s="139"/>
      <c r="B19" s="249"/>
      <c r="C19" s="249"/>
      <c r="D19" s="249"/>
      <c r="E19" s="249"/>
      <c r="F19" s="249"/>
      <c r="G19" s="249"/>
      <c r="H19" s="249"/>
      <c r="I19" s="249"/>
    </row>
    <row r="20" spans="1:9">
      <c r="A20" s="135"/>
      <c r="B20" s="249"/>
      <c r="C20" s="249"/>
      <c r="D20" s="249"/>
      <c r="E20" s="249"/>
      <c r="F20" s="249"/>
      <c r="G20" s="249"/>
      <c r="H20" s="249"/>
      <c r="I20" s="249"/>
    </row>
    <row r="21" spans="1:9">
      <c r="A21" s="135"/>
      <c r="B21" s="140"/>
      <c r="C21" s="140"/>
      <c r="D21" s="140"/>
      <c r="E21" s="140"/>
      <c r="F21" s="140"/>
      <c r="G21" s="140"/>
      <c r="H21" s="140"/>
      <c r="I21" s="140"/>
    </row>
    <row r="22" spans="1:9">
      <c r="A22" s="138" t="s">
        <v>668</v>
      </c>
      <c r="B22" s="249" t="s">
        <v>788</v>
      </c>
      <c r="C22" s="249"/>
      <c r="D22" s="249"/>
      <c r="E22" s="249"/>
      <c r="F22" s="249"/>
      <c r="G22" s="249"/>
      <c r="H22" s="249"/>
      <c r="I22" s="249"/>
    </row>
    <row r="23" spans="1:9">
      <c r="A23" s="135"/>
      <c r="B23" s="249"/>
      <c r="C23" s="249"/>
      <c r="D23" s="249"/>
      <c r="E23" s="249"/>
      <c r="F23" s="249"/>
      <c r="G23" s="249"/>
      <c r="H23" s="249"/>
      <c r="I23" s="249"/>
    </row>
    <row r="24" spans="1:9">
      <c r="A24" s="135"/>
      <c r="B24" s="249"/>
      <c r="C24" s="249"/>
      <c r="D24" s="249"/>
      <c r="E24" s="249"/>
      <c r="F24" s="249"/>
      <c r="G24" s="249"/>
      <c r="H24" s="249"/>
      <c r="I24" s="249"/>
    </row>
    <row r="25" spans="1:9">
      <c r="A25" s="135"/>
      <c r="B25" s="249"/>
      <c r="C25" s="249"/>
      <c r="D25" s="249"/>
      <c r="E25" s="249"/>
      <c r="F25" s="249"/>
      <c r="G25" s="249"/>
      <c r="H25" s="249"/>
      <c r="I25" s="249"/>
    </row>
    <row r="26" spans="1:9">
      <c r="A26" s="138"/>
      <c r="B26" s="135"/>
      <c r="C26" s="135"/>
      <c r="D26" s="135"/>
      <c r="E26" s="135"/>
      <c r="F26" s="135"/>
      <c r="G26" s="135"/>
      <c r="H26" s="135"/>
      <c r="I26" s="135"/>
    </row>
    <row r="27" spans="1:9">
      <c r="A27" s="138" t="s">
        <v>668</v>
      </c>
      <c r="B27" s="249" t="s">
        <v>789</v>
      </c>
      <c r="C27" s="249"/>
      <c r="D27" s="249"/>
      <c r="E27" s="249"/>
      <c r="F27" s="249"/>
      <c r="G27" s="249"/>
      <c r="H27" s="249"/>
      <c r="I27" s="249"/>
    </row>
    <row r="28" spans="1:9">
      <c r="A28" s="135"/>
      <c r="B28" s="249"/>
      <c r="C28" s="249"/>
      <c r="D28" s="249"/>
      <c r="E28" s="249"/>
      <c r="F28" s="249"/>
      <c r="G28" s="249"/>
      <c r="H28" s="249"/>
      <c r="I28" s="249"/>
    </row>
    <row r="29" spans="1:9">
      <c r="A29" s="135"/>
      <c r="B29" s="249"/>
      <c r="C29" s="249"/>
      <c r="D29" s="249"/>
      <c r="E29" s="249"/>
      <c r="F29" s="249"/>
      <c r="G29" s="249"/>
      <c r="H29" s="249"/>
      <c r="I29" s="249"/>
    </row>
    <row r="30" spans="1:9">
      <c r="A30" s="135"/>
      <c r="B30" s="135"/>
      <c r="C30" s="135"/>
      <c r="D30" s="135"/>
      <c r="E30" s="135"/>
      <c r="F30" s="135"/>
      <c r="G30" s="135"/>
      <c r="H30" s="135"/>
      <c r="I30" s="135"/>
    </row>
    <row r="31" spans="1:9">
      <c r="A31" s="249" t="s">
        <v>669</v>
      </c>
      <c r="B31" s="249"/>
      <c r="C31" s="249"/>
      <c r="D31" s="249"/>
      <c r="E31" s="249"/>
      <c r="F31" s="249"/>
      <c r="G31" s="249"/>
      <c r="H31" s="249"/>
      <c r="I31" s="249"/>
    </row>
    <row r="32" spans="1:9">
      <c r="A32" s="249"/>
      <c r="B32" s="249"/>
      <c r="C32" s="249"/>
      <c r="D32" s="249"/>
      <c r="E32" s="249"/>
      <c r="F32" s="249"/>
      <c r="G32" s="249"/>
      <c r="H32" s="249"/>
      <c r="I32" s="249"/>
    </row>
    <row r="33" spans="1:9">
      <c r="A33" s="249"/>
      <c r="B33" s="249"/>
      <c r="C33" s="249"/>
      <c r="D33" s="249"/>
      <c r="E33" s="249"/>
      <c r="F33" s="249"/>
      <c r="G33" s="249"/>
      <c r="H33" s="249"/>
      <c r="I33" s="249"/>
    </row>
    <row r="34" spans="1:9">
      <c r="A34" s="249"/>
      <c r="B34" s="249"/>
      <c r="C34" s="249"/>
      <c r="D34" s="249"/>
      <c r="E34" s="249"/>
      <c r="F34" s="249"/>
      <c r="G34" s="249"/>
      <c r="H34" s="249"/>
      <c r="I34" s="249"/>
    </row>
    <row r="35" spans="1:9">
      <c r="A35" s="249"/>
      <c r="B35" s="249"/>
      <c r="C35" s="249"/>
      <c r="D35" s="249"/>
      <c r="E35" s="249"/>
      <c r="F35" s="249"/>
      <c r="G35" s="249"/>
      <c r="H35" s="249"/>
      <c r="I35" s="249"/>
    </row>
    <row r="36" spans="1:9">
      <c r="A36" s="135"/>
      <c r="B36" s="135"/>
      <c r="C36" s="135"/>
      <c r="D36" s="135"/>
      <c r="E36" s="135"/>
      <c r="F36" s="135"/>
      <c r="G36" s="135"/>
      <c r="H36" s="135"/>
      <c r="I36" s="135"/>
    </row>
    <row r="37" spans="1:9" ht="15" customHeight="1">
      <c r="A37" s="251" t="s">
        <v>790</v>
      </c>
      <c r="B37" s="251"/>
      <c r="C37" s="251"/>
      <c r="D37" s="251"/>
      <c r="E37" s="251"/>
      <c r="F37" s="251"/>
      <c r="G37" s="251"/>
      <c r="H37" s="251"/>
      <c r="I37" s="251"/>
    </row>
    <row r="38" spans="1:9">
      <c r="A38" s="251"/>
      <c r="B38" s="251"/>
      <c r="C38" s="251"/>
      <c r="D38" s="251"/>
      <c r="E38" s="251"/>
      <c r="F38" s="251"/>
      <c r="G38" s="251"/>
      <c r="H38" s="251"/>
      <c r="I38" s="251"/>
    </row>
    <row r="39" spans="1:9">
      <c r="A39" s="251"/>
      <c r="B39" s="251"/>
      <c r="C39" s="251"/>
      <c r="D39" s="251"/>
      <c r="E39" s="251"/>
      <c r="F39" s="251"/>
      <c r="G39" s="251"/>
      <c r="H39" s="251"/>
      <c r="I39" s="251"/>
    </row>
    <row r="40" spans="1:9">
      <c r="A40" s="135"/>
      <c r="B40" s="135"/>
      <c r="C40" s="135"/>
      <c r="D40" s="135"/>
      <c r="E40" s="135"/>
      <c r="F40" s="135"/>
      <c r="G40" s="135"/>
      <c r="H40" s="135"/>
      <c r="I40" s="135"/>
    </row>
    <row r="41" spans="1:9">
      <c r="A41" s="134" t="s">
        <v>670</v>
      </c>
      <c r="B41" s="135"/>
      <c r="C41" s="135"/>
      <c r="D41" s="135"/>
      <c r="E41" s="135"/>
      <c r="F41" s="135"/>
      <c r="G41" s="135"/>
      <c r="H41" s="135"/>
      <c r="I41" s="135"/>
    </row>
    <row r="42" spans="1:9">
      <c r="A42" s="135"/>
      <c r="B42" s="135"/>
      <c r="C42" s="135"/>
      <c r="D42" s="135"/>
      <c r="E42" s="135"/>
      <c r="F42" s="135"/>
      <c r="G42" s="135"/>
      <c r="H42" s="135"/>
      <c r="I42" s="135"/>
    </row>
    <row r="43" spans="1:9" ht="15" customHeight="1">
      <c r="A43" s="249" t="s">
        <v>791</v>
      </c>
      <c r="B43" s="249"/>
      <c r="C43" s="249"/>
      <c r="D43" s="249"/>
      <c r="E43" s="249"/>
      <c r="F43" s="249"/>
      <c r="G43" s="249"/>
      <c r="H43" s="249"/>
      <c r="I43" s="249"/>
    </row>
    <row r="44" spans="1:9">
      <c r="A44" s="249"/>
      <c r="B44" s="249"/>
      <c r="C44" s="249"/>
      <c r="D44" s="249"/>
      <c r="E44" s="249"/>
      <c r="F44" s="249"/>
      <c r="G44" s="249"/>
      <c r="H44" s="249"/>
      <c r="I44" s="249"/>
    </row>
    <row r="45" spans="1:9">
      <c r="A45" s="249"/>
      <c r="B45" s="249"/>
      <c r="C45" s="249"/>
      <c r="D45" s="249"/>
      <c r="E45" s="249"/>
      <c r="F45" s="249"/>
      <c r="G45" s="249"/>
      <c r="H45" s="249"/>
      <c r="I45" s="249"/>
    </row>
    <row r="46" spans="1:9">
      <c r="A46" s="249"/>
      <c r="B46" s="249"/>
      <c r="C46" s="249"/>
      <c r="D46" s="249"/>
      <c r="E46" s="249"/>
      <c r="F46" s="249"/>
      <c r="G46" s="249"/>
      <c r="H46" s="249"/>
      <c r="I46" s="249"/>
    </row>
    <row r="47" spans="1:9">
      <c r="A47" s="140"/>
      <c r="B47" s="140"/>
      <c r="C47" s="140"/>
      <c r="D47" s="140"/>
      <c r="E47" s="140"/>
      <c r="F47" s="140"/>
      <c r="G47" s="140"/>
      <c r="H47" s="140"/>
      <c r="I47" s="140"/>
    </row>
    <row r="48" spans="1:9">
      <c r="A48" s="249" t="s">
        <v>671</v>
      </c>
      <c r="B48" s="249"/>
      <c r="C48" s="249"/>
      <c r="D48" s="249"/>
      <c r="E48" s="249"/>
      <c r="F48" s="249"/>
      <c r="G48" s="249"/>
      <c r="H48" s="249"/>
      <c r="I48" s="249"/>
    </row>
    <row r="49" spans="1:9">
      <c r="A49" s="249"/>
      <c r="B49" s="249"/>
      <c r="C49" s="249"/>
      <c r="D49" s="249"/>
      <c r="E49" s="249"/>
      <c r="F49" s="249"/>
      <c r="G49" s="249"/>
      <c r="H49" s="249"/>
      <c r="I49" s="249"/>
    </row>
    <row r="50" spans="1:9">
      <c r="A50" s="249"/>
      <c r="B50" s="249"/>
      <c r="C50" s="249"/>
      <c r="D50" s="249"/>
      <c r="E50" s="249"/>
      <c r="F50" s="249"/>
      <c r="G50" s="249"/>
      <c r="H50" s="249"/>
      <c r="I50" s="249"/>
    </row>
    <row r="51" spans="1:9">
      <c r="A51" s="135"/>
      <c r="B51" s="135"/>
      <c r="C51" s="135"/>
      <c r="D51" s="135"/>
      <c r="E51" s="135"/>
      <c r="F51" s="135"/>
      <c r="G51" s="135"/>
      <c r="H51" s="135"/>
      <c r="I51" s="135"/>
    </row>
    <row r="52" spans="1:9">
      <c r="A52" s="249" t="s">
        <v>792</v>
      </c>
      <c r="B52" s="249"/>
      <c r="C52" s="249"/>
      <c r="D52" s="249"/>
      <c r="E52" s="249"/>
      <c r="F52" s="249"/>
      <c r="G52" s="249"/>
      <c r="H52" s="249"/>
      <c r="I52" s="249"/>
    </row>
    <row r="53" spans="1:9">
      <c r="A53" s="249"/>
      <c r="B53" s="249"/>
      <c r="C53" s="249"/>
      <c r="D53" s="249"/>
      <c r="E53" s="249"/>
      <c r="F53" s="249"/>
      <c r="G53" s="249"/>
      <c r="H53" s="249"/>
      <c r="I53" s="249"/>
    </row>
    <row r="54" spans="1:9">
      <c r="A54" s="249"/>
      <c r="B54" s="249"/>
      <c r="C54" s="249"/>
      <c r="D54" s="249"/>
      <c r="E54" s="249"/>
      <c r="F54" s="249"/>
      <c r="G54" s="249"/>
      <c r="H54" s="249"/>
      <c r="I54" s="249"/>
    </row>
    <row r="55" spans="1:9">
      <c r="A55" s="249"/>
      <c r="B55" s="249"/>
      <c r="C55" s="249"/>
      <c r="D55" s="249"/>
      <c r="E55" s="249"/>
      <c r="F55" s="249"/>
      <c r="G55" s="249"/>
      <c r="H55" s="249"/>
      <c r="I55" s="249"/>
    </row>
    <row r="56" spans="1:9">
      <c r="A56" s="135"/>
      <c r="B56" s="135"/>
      <c r="C56" s="135"/>
      <c r="D56" s="135"/>
      <c r="E56" s="135"/>
      <c r="F56" s="135"/>
      <c r="G56" s="135"/>
      <c r="H56" s="135"/>
      <c r="I56" s="135"/>
    </row>
    <row r="57" spans="1:9">
      <c r="A57" s="141" t="s">
        <v>672</v>
      </c>
      <c r="B57" s="135"/>
      <c r="C57" s="135"/>
      <c r="D57" s="135"/>
      <c r="E57" s="135"/>
      <c r="F57" s="135"/>
      <c r="G57" s="135"/>
      <c r="H57" s="135"/>
      <c r="I57" s="135"/>
    </row>
    <row r="58" spans="1:9">
      <c r="A58" s="135"/>
      <c r="B58" s="135"/>
      <c r="C58" s="135"/>
      <c r="D58" s="135"/>
      <c r="E58" s="135"/>
      <c r="F58" s="135"/>
      <c r="G58" s="135"/>
      <c r="H58" s="135"/>
      <c r="I58" s="135"/>
    </row>
    <row r="59" spans="1:9">
      <c r="A59" s="142" t="s">
        <v>673</v>
      </c>
      <c r="B59" s="135"/>
      <c r="C59" s="135"/>
      <c r="D59" s="135"/>
      <c r="E59" s="135"/>
      <c r="F59" s="135"/>
      <c r="G59" s="135"/>
      <c r="H59" s="135"/>
      <c r="I59" s="135"/>
    </row>
    <row r="60" spans="1:9">
      <c r="A60" s="143" t="s">
        <v>674</v>
      </c>
      <c r="B60" s="135"/>
      <c r="C60" s="135"/>
      <c r="D60" s="135"/>
      <c r="E60" s="135"/>
      <c r="F60" s="135"/>
      <c r="G60" s="135"/>
      <c r="H60" s="135"/>
      <c r="I60" s="135"/>
    </row>
    <row r="61" spans="1:9">
      <c r="A61" s="135"/>
      <c r="B61" s="135"/>
      <c r="C61" s="135"/>
      <c r="D61" s="135"/>
      <c r="E61" s="135"/>
      <c r="F61" s="135"/>
      <c r="G61" s="135"/>
      <c r="H61" s="135"/>
      <c r="I61" s="135"/>
    </row>
    <row r="62" spans="1:9">
      <c r="A62" s="142" t="s">
        <v>675</v>
      </c>
      <c r="B62" s="135"/>
      <c r="C62" s="135"/>
      <c r="D62" s="135"/>
      <c r="E62" s="135"/>
      <c r="F62" s="135"/>
      <c r="G62" s="135"/>
      <c r="H62" s="135"/>
      <c r="I62" s="135"/>
    </row>
    <row r="63" spans="1:9">
      <c r="A63" s="143" t="s">
        <v>676</v>
      </c>
      <c r="B63" s="135"/>
      <c r="C63" s="135"/>
      <c r="D63" s="135"/>
      <c r="E63" s="135"/>
      <c r="F63" s="135"/>
      <c r="G63" s="135"/>
      <c r="H63" s="135"/>
      <c r="I63" s="135"/>
    </row>
    <row r="64" spans="1:9">
      <c r="A64" s="135"/>
      <c r="B64" s="135"/>
      <c r="C64" s="135"/>
      <c r="D64" s="135"/>
      <c r="E64" s="135"/>
      <c r="F64" s="135"/>
      <c r="G64" s="135"/>
      <c r="H64" s="135"/>
      <c r="I64" s="135"/>
    </row>
    <row r="65" spans="1:9">
      <c r="A65" s="134" t="s">
        <v>677</v>
      </c>
      <c r="B65" s="135"/>
      <c r="C65" s="135"/>
      <c r="D65" s="135"/>
      <c r="E65" s="135"/>
      <c r="F65" s="135"/>
      <c r="G65" s="135"/>
      <c r="H65" s="135"/>
      <c r="I65" s="135"/>
    </row>
    <row r="66" spans="1:9">
      <c r="A66" s="135"/>
      <c r="B66" s="135"/>
      <c r="C66" s="135"/>
      <c r="D66" s="135"/>
      <c r="E66" s="135"/>
      <c r="F66" s="135"/>
      <c r="G66" s="135"/>
      <c r="H66" s="135"/>
      <c r="I66" s="135"/>
    </row>
    <row r="67" spans="1:9" ht="15" customHeight="1">
      <c r="A67" s="250" t="s">
        <v>793</v>
      </c>
      <c r="B67" s="250"/>
      <c r="C67" s="250"/>
      <c r="D67" s="250"/>
      <c r="E67" s="250"/>
      <c r="F67" s="250"/>
      <c r="G67" s="250"/>
      <c r="H67" s="250"/>
      <c r="I67" s="250"/>
    </row>
    <row r="68" spans="1:9">
      <c r="A68" s="250"/>
      <c r="B68" s="250"/>
      <c r="C68" s="250"/>
      <c r="D68" s="250"/>
      <c r="E68" s="250"/>
      <c r="F68" s="250"/>
      <c r="G68" s="250"/>
      <c r="H68" s="250"/>
      <c r="I68" s="250"/>
    </row>
    <row r="69" spans="1:9">
      <c r="A69" s="250"/>
      <c r="B69" s="250"/>
      <c r="C69" s="250"/>
      <c r="D69" s="250"/>
      <c r="E69" s="250"/>
      <c r="F69" s="250"/>
      <c r="G69" s="250"/>
      <c r="H69" s="250"/>
      <c r="I69" s="250"/>
    </row>
    <row r="70" spans="1:9">
      <c r="A70" s="250"/>
      <c r="B70" s="250"/>
      <c r="C70" s="250"/>
      <c r="D70" s="250"/>
      <c r="E70" s="250"/>
      <c r="F70" s="250"/>
      <c r="G70" s="250"/>
      <c r="H70" s="250"/>
      <c r="I70" s="250"/>
    </row>
    <row r="71" spans="1:9">
      <c r="A71" s="135"/>
      <c r="B71" s="135"/>
      <c r="C71" s="135"/>
      <c r="D71" s="135"/>
      <c r="E71" s="135"/>
      <c r="F71" s="135"/>
      <c r="G71" s="135"/>
      <c r="H71" s="135"/>
      <c r="I71" s="135"/>
    </row>
    <row r="72" spans="1:9">
      <c r="A72" s="249" t="s">
        <v>794</v>
      </c>
      <c r="B72" s="249"/>
      <c r="C72" s="249"/>
      <c r="D72" s="249"/>
      <c r="E72" s="249"/>
      <c r="F72" s="249"/>
      <c r="G72" s="249"/>
      <c r="H72" s="249"/>
      <c r="I72" s="249"/>
    </row>
    <row r="73" spans="1:9">
      <c r="A73" s="249"/>
      <c r="B73" s="249"/>
      <c r="C73" s="249"/>
      <c r="D73" s="249"/>
      <c r="E73" s="249"/>
      <c r="F73" s="249"/>
      <c r="G73" s="249"/>
      <c r="H73" s="249"/>
      <c r="I73" s="249"/>
    </row>
    <row r="74" spans="1:9">
      <c r="A74" s="135"/>
      <c r="B74" s="135"/>
      <c r="C74" s="135"/>
      <c r="D74" s="135"/>
      <c r="E74" s="135"/>
      <c r="F74" s="135"/>
      <c r="G74" s="135"/>
      <c r="H74" s="135"/>
      <c r="I74" s="135"/>
    </row>
    <row r="75" spans="1:9">
      <c r="A75" s="249" t="s">
        <v>678</v>
      </c>
      <c r="B75" s="249"/>
      <c r="C75" s="249"/>
      <c r="D75" s="249"/>
      <c r="E75" s="249"/>
      <c r="F75" s="249"/>
      <c r="G75" s="249"/>
      <c r="H75" s="249"/>
      <c r="I75" s="249"/>
    </row>
    <row r="76" spans="1:9">
      <c r="A76" s="249"/>
      <c r="B76" s="249"/>
      <c r="C76" s="249"/>
      <c r="D76" s="249"/>
      <c r="E76" s="249"/>
      <c r="F76" s="249"/>
      <c r="G76" s="249"/>
      <c r="H76" s="249"/>
      <c r="I76" s="249"/>
    </row>
    <row r="77" spans="1:9">
      <c r="A77" s="249"/>
      <c r="B77" s="249"/>
      <c r="C77" s="249"/>
      <c r="D77" s="249"/>
      <c r="E77" s="249"/>
      <c r="F77" s="249"/>
      <c r="G77" s="249"/>
      <c r="H77" s="249"/>
      <c r="I77" s="249"/>
    </row>
    <row r="78" spans="1:9">
      <c r="A78" s="135"/>
      <c r="B78" s="135"/>
      <c r="C78" s="135"/>
      <c r="D78" s="135"/>
      <c r="E78" s="135"/>
      <c r="F78" s="135"/>
      <c r="G78" s="135"/>
      <c r="H78" s="135"/>
      <c r="I78" s="135"/>
    </row>
    <row r="79" spans="1:9">
      <c r="A79" s="134" t="s">
        <v>679</v>
      </c>
      <c r="B79" s="135"/>
      <c r="C79" s="135"/>
      <c r="D79" s="135"/>
      <c r="E79" s="135"/>
      <c r="F79" s="135"/>
      <c r="G79" s="135"/>
      <c r="H79" s="135"/>
      <c r="I79" s="135"/>
    </row>
    <row r="80" spans="1:9">
      <c r="A80" s="135"/>
      <c r="B80" s="135"/>
      <c r="C80" s="135"/>
      <c r="D80" s="135"/>
      <c r="E80" s="135"/>
      <c r="F80" s="135"/>
      <c r="G80" s="135"/>
      <c r="H80" s="135"/>
      <c r="I80" s="135"/>
    </row>
    <row r="81" spans="1:9">
      <c r="A81" s="249" t="s">
        <v>795</v>
      </c>
      <c r="B81" s="249"/>
      <c r="C81" s="249"/>
      <c r="D81" s="249"/>
      <c r="E81" s="249"/>
      <c r="F81" s="249"/>
      <c r="G81" s="249"/>
      <c r="H81" s="249"/>
      <c r="I81" s="249"/>
    </row>
    <row r="82" spans="1:9">
      <c r="A82" s="249"/>
      <c r="B82" s="249"/>
      <c r="C82" s="249"/>
      <c r="D82" s="249"/>
      <c r="E82" s="249"/>
      <c r="F82" s="249"/>
      <c r="G82" s="249"/>
      <c r="H82" s="249"/>
      <c r="I82" s="249"/>
    </row>
    <row r="83" spans="1:9">
      <c r="A83" s="249"/>
      <c r="B83" s="249"/>
      <c r="C83" s="249"/>
      <c r="D83" s="249"/>
      <c r="E83" s="249"/>
      <c r="F83" s="249"/>
      <c r="G83" s="249"/>
      <c r="H83" s="249"/>
      <c r="I83" s="249"/>
    </row>
    <row r="84" spans="1:9">
      <c r="A84" s="249"/>
      <c r="B84" s="249"/>
      <c r="C84" s="249"/>
      <c r="D84" s="249"/>
      <c r="E84" s="249"/>
      <c r="F84" s="249"/>
      <c r="G84" s="249"/>
      <c r="H84" s="249"/>
      <c r="I84" s="249"/>
    </row>
    <row r="85" spans="1:9">
      <c r="A85" s="249"/>
      <c r="B85" s="249"/>
      <c r="C85" s="249"/>
      <c r="D85" s="249"/>
      <c r="E85" s="249"/>
      <c r="F85" s="249"/>
      <c r="G85" s="249"/>
      <c r="H85" s="249"/>
      <c r="I85" s="249"/>
    </row>
    <row r="86" spans="1:9">
      <c r="A86" s="135"/>
      <c r="B86" s="135"/>
      <c r="C86" s="135"/>
      <c r="D86" s="135"/>
      <c r="E86" s="135"/>
      <c r="F86" s="135"/>
      <c r="G86" s="135"/>
      <c r="H86" s="135"/>
      <c r="I86" s="135"/>
    </row>
    <row r="87" spans="1:9" ht="15" customHeight="1">
      <c r="A87" s="249" t="s">
        <v>796</v>
      </c>
      <c r="B87" s="249"/>
      <c r="C87" s="249"/>
      <c r="D87" s="249"/>
      <c r="E87" s="249"/>
      <c r="F87" s="249"/>
      <c r="G87" s="249"/>
      <c r="H87" s="249"/>
      <c r="I87" s="249"/>
    </row>
    <row r="88" spans="1:9">
      <c r="A88" s="249"/>
      <c r="B88" s="249"/>
      <c r="C88" s="249"/>
      <c r="D88" s="249"/>
      <c r="E88" s="249"/>
      <c r="F88" s="249"/>
      <c r="G88" s="249"/>
      <c r="H88" s="249"/>
      <c r="I88" s="249"/>
    </row>
    <row r="89" spans="1:9">
      <c r="A89" s="249"/>
      <c r="B89" s="249"/>
      <c r="C89" s="249"/>
      <c r="D89" s="249"/>
      <c r="E89" s="249"/>
      <c r="F89" s="249"/>
      <c r="G89" s="249"/>
      <c r="H89" s="249"/>
      <c r="I89" s="249"/>
    </row>
    <row r="90" spans="1:9">
      <c r="A90" s="249"/>
      <c r="B90" s="249"/>
      <c r="C90" s="249"/>
      <c r="D90" s="249"/>
      <c r="E90" s="249"/>
      <c r="F90" s="249"/>
      <c r="G90" s="249"/>
      <c r="H90" s="249"/>
      <c r="I90" s="249"/>
    </row>
    <row r="91" spans="1:9">
      <c r="A91" s="135"/>
      <c r="B91" s="135"/>
      <c r="C91" s="135"/>
      <c r="D91" s="135"/>
      <c r="E91" s="135"/>
      <c r="F91" s="135"/>
      <c r="G91" s="135"/>
      <c r="H91" s="135"/>
      <c r="I91" s="135"/>
    </row>
    <row r="92" spans="1:9">
      <c r="A92" s="249" t="s">
        <v>797</v>
      </c>
      <c r="B92" s="249"/>
      <c r="C92" s="249"/>
      <c r="D92" s="249"/>
      <c r="E92" s="249"/>
      <c r="F92" s="249"/>
      <c r="G92" s="249"/>
      <c r="H92" s="249"/>
      <c r="I92" s="249"/>
    </row>
    <row r="93" spans="1:9">
      <c r="A93" s="249"/>
      <c r="B93" s="249"/>
      <c r="C93" s="249"/>
      <c r="D93" s="249"/>
      <c r="E93" s="249"/>
      <c r="F93" s="249"/>
      <c r="G93" s="249"/>
      <c r="H93" s="249"/>
      <c r="I93" s="249"/>
    </row>
    <row r="94" spans="1:9">
      <c r="A94" s="249"/>
      <c r="B94" s="249"/>
      <c r="C94" s="249"/>
      <c r="D94" s="249"/>
      <c r="E94" s="249"/>
      <c r="F94" s="249"/>
      <c r="G94" s="249"/>
      <c r="H94" s="249"/>
      <c r="I94" s="249"/>
    </row>
    <row r="95" spans="1:9">
      <c r="A95" s="249"/>
      <c r="B95" s="249"/>
      <c r="C95" s="249"/>
      <c r="D95" s="249"/>
      <c r="E95" s="249"/>
      <c r="F95" s="249"/>
      <c r="G95" s="249"/>
      <c r="H95" s="249"/>
      <c r="I95" s="249"/>
    </row>
    <row r="96" spans="1:9">
      <c r="A96" s="135"/>
      <c r="B96" s="135"/>
      <c r="C96" s="135"/>
      <c r="D96" s="135"/>
      <c r="E96" s="135"/>
      <c r="F96" s="135"/>
      <c r="G96" s="135"/>
      <c r="H96" s="135"/>
      <c r="I96" s="135"/>
    </row>
    <row r="97" spans="1:9">
      <c r="A97" s="249" t="s">
        <v>798</v>
      </c>
      <c r="B97" s="249"/>
      <c r="C97" s="249"/>
      <c r="D97" s="249"/>
      <c r="E97" s="249"/>
      <c r="F97" s="249"/>
      <c r="G97" s="249"/>
      <c r="H97" s="249"/>
      <c r="I97" s="249"/>
    </row>
    <row r="98" spans="1:9">
      <c r="A98" s="249"/>
      <c r="B98" s="249"/>
      <c r="C98" s="249"/>
      <c r="D98" s="249"/>
      <c r="E98" s="249"/>
      <c r="F98" s="249"/>
      <c r="G98" s="249"/>
      <c r="H98" s="249"/>
      <c r="I98" s="249"/>
    </row>
    <row r="99" spans="1:9">
      <c r="A99" s="249"/>
      <c r="B99" s="249"/>
      <c r="C99" s="249"/>
      <c r="D99" s="249"/>
      <c r="E99" s="249"/>
      <c r="F99" s="249"/>
      <c r="G99" s="249"/>
      <c r="H99" s="249"/>
      <c r="I99" s="249"/>
    </row>
    <row r="100" spans="1:9" ht="15.75" thickBot="1">
      <c r="A100" s="135"/>
      <c r="B100" s="135"/>
      <c r="C100" s="135"/>
      <c r="D100" s="135"/>
      <c r="E100" s="135"/>
      <c r="F100" s="135"/>
      <c r="G100" s="135"/>
      <c r="H100" s="135"/>
      <c r="I100" s="135"/>
    </row>
    <row r="101" spans="1:9">
      <c r="A101" s="253" t="s">
        <v>799</v>
      </c>
      <c r="B101" s="254"/>
      <c r="C101" s="254"/>
      <c r="D101" s="254"/>
      <c r="E101" s="254"/>
      <c r="F101" s="254"/>
      <c r="G101" s="254"/>
      <c r="H101" s="254"/>
      <c r="I101" s="255"/>
    </row>
    <row r="102" spans="1:9">
      <c r="A102" s="256"/>
      <c r="B102" s="257"/>
      <c r="C102" s="257"/>
      <c r="D102" s="257"/>
      <c r="E102" s="257"/>
      <c r="F102" s="257"/>
      <c r="G102" s="257"/>
      <c r="H102" s="257"/>
      <c r="I102" s="258"/>
    </row>
    <row r="103" spans="1:9">
      <c r="A103" s="256"/>
      <c r="B103" s="257"/>
      <c r="C103" s="257"/>
      <c r="D103" s="257"/>
      <c r="E103" s="257"/>
      <c r="F103" s="257"/>
      <c r="G103" s="257"/>
      <c r="H103" s="257"/>
      <c r="I103" s="258"/>
    </row>
    <row r="104" spans="1:9" ht="15.75" thickBot="1">
      <c r="A104" s="259"/>
      <c r="B104" s="260"/>
      <c r="C104" s="260"/>
      <c r="D104" s="260"/>
      <c r="E104" s="260"/>
      <c r="F104" s="260"/>
      <c r="G104" s="260"/>
      <c r="H104" s="260"/>
      <c r="I104" s="261"/>
    </row>
    <row r="105" spans="1:9">
      <c r="A105" s="135"/>
      <c r="B105" s="135"/>
      <c r="C105" s="135"/>
      <c r="D105" s="135"/>
      <c r="E105" s="135"/>
      <c r="F105" s="135"/>
      <c r="G105" s="135"/>
      <c r="H105" s="135"/>
      <c r="I105" s="135"/>
    </row>
    <row r="106" spans="1:9">
      <c r="A106" s="134" t="s">
        <v>680</v>
      </c>
      <c r="B106" s="135"/>
      <c r="C106" s="135"/>
      <c r="D106" s="135"/>
      <c r="E106" s="135"/>
      <c r="F106" s="135"/>
      <c r="G106" s="135"/>
      <c r="H106" s="135"/>
      <c r="I106" s="135"/>
    </row>
    <row r="107" spans="1:9">
      <c r="A107" s="135"/>
      <c r="B107" s="135"/>
      <c r="C107" s="135"/>
      <c r="D107" s="135"/>
      <c r="E107" s="135"/>
      <c r="F107" s="135"/>
      <c r="G107" s="135"/>
      <c r="H107" s="135"/>
      <c r="I107" s="135"/>
    </row>
    <row r="108" spans="1:9" ht="15" customHeight="1">
      <c r="A108" s="249" t="s">
        <v>800</v>
      </c>
      <c r="B108" s="249"/>
      <c r="C108" s="249"/>
      <c r="D108" s="249"/>
      <c r="E108" s="249"/>
      <c r="F108" s="249"/>
      <c r="G108" s="249"/>
      <c r="H108" s="249"/>
      <c r="I108" s="249"/>
    </row>
    <row r="109" spans="1:9">
      <c r="A109" s="249"/>
      <c r="B109" s="249"/>
      <c r="C109" s="249"/>
      <c r="D109" s="249"/>
      <c r="E109" s="249"/>
      <c r="F109" s="249"/>
      <c r="G109" s="249"/>
      <c r="H109" s="249"/>
      <c r="I109" s="249"/>
    </row>
    <row r="110" spans="1:9">
      <c r="A110" s="249"/>
      <c r="B110" s="249"/>
      <c r="C110" s="249"/>
      <c r="D110" s="249"/>
      <c r="E110" s="249"/>
      <c r="F110" s="249"/>
      <c r="G110" s="249"/>
      <c r="H110" s="249"/>
      <c r="I110" s="249"/>
    </row>
    <row r="111" spans="1:9">
      <c r="A111" s="249"/>
      <c r="B111" s="249"/>
      <c r="C111" s="249"/>
      <c r="D111" s="249"/>
      <c r="E111" s="249"/>
      <c r="F111" s="249"/>
      <c r="G111" s="249"/>
      <c r="H111" s="249"/>
      <c r="I111" s="249"/>
    </row>
    <row r="112" spans="1:9">
      <c r="A112" s="135"/>
      <c r="B112" s="135"/>
      <c r="C112" s="135"/>
      <c r="D112" s="135"/>
      <c r="E112" s="135"/>
      <c r="F112" s="135"/>
      <c r="G112" s="135"/>
      <c r="H112" s="135"/>
      <c r="I112" s="135"/>
    </row>
    <row r="113" spans="1:9">
      <c r="A113" s="249" t="s">
        <v>681</v>
      </c>
      <c r="B113" s="249"/>
      <c r="C113" s="249"/>
      <c r="D113" s="249"/>
      <c r="E113" s="249"/>
      <c r="F113" s="249"/>
      <c r="G113" s="249"/>
      <c r="H113" s="249"/>
      <c r="I113" s="249"/>
    </row>
    <row r="114" spans="1:9">
      <c r="A114" s="249"/>
      <c r="B114" s="249"/>
      <c r="C114" s="249"/>
      <c r="D114" s="249"/>
      <c r="E114" s="249"/>
      <c r="F114" s="249"/>
      <c r="G114" s="249"/>
      <c r="H114" s="249"/>
      <c r="I114" s="249"/>
    </row>
    <row r="115" spans="1:9">
      <c r="A115" s="135"/>
      <c r="B115" s="135"/>
      <c r="C115" s="135"/>
      <c r="D115" s="135"/>
      <c r="E115" s="135"/>
      <c r="F115" s="135"/>
      <c r="G115" s="135"/>
      <c r="H115" s="135"/>
      <c r="I115" s="135"/>
    </row>
    <row r="116" spans="1:9">
      <c r="A116" s="249" t="s">
        <v>682</v>
      </c>
      <c r="B116" s="249"/>
      <c r="C116" s="249"/>
      <c r="D116" s="249"/>
      <c r="E116" s="249"/>
      <c r="F116" s="249"/>
      <c r="G116" s="249"/>
      <c r="H116" s="249"/>
      <c r="I116" s="249"/>
    </row>
    <row r="117" spans="1:9">
      <c r="A117" s="249"/>
      <c r="B117" s="249"/>
      <c r="C117" s="249"/>
      <c r="D117" s="249"/>
      <c r="E117" s="249"/>
      <c r="F117" s="249"/>
      <c r="G117" s="249"/>
      <c r="H117" s="249"/>
      <c r="I117" s="249"/>
    </row>
    <row r="118" spans="1:9">
      <c r="A118" s="135"/>
      <c r="B118" s="135"/>
      <c r="C118" s="135"/>
      <c r="D118" s="135"/>
      <c r="E118" s="135"/>
      <c r="F118" s="135"/>
      <c r="G118" s="135"/>
      <c r="H118" s="135"/>
      <c r="I118" s="135"/>
    </row>
    <row r="119" spans="1:9">
      <c r="A119" s="249" t="s">
        <v>801</v>
      </c>
      <c r="B119" s="249"/>
      <c r="C119" s="249"/>
      <c r="D119" s="249"/>
      <c r="E119" s="249"/>
      <c r="F119" s="249"/>
      <c r="G119" s="249"/>
      <c r="H119" s="249"/>
      <c r="I119" s="249"/>
    </row>
    <row r="120" spans="1:9">
      <c r="A120" s="249"/>
      <c r="B120" s="249"/>
      <c r="C120" s="249"/>
      <c r="D120" s="249"/>
      <c r="E120" s="249"/>
      <c r="F120" s="249"/>
      <c r="G120" s="249"/>
      <c r="H120" s="249"/>
      <c r="I120" s="249"/>
    </row>
    <row r="121" spans="1:9">
      <c r="A121" s="249"/>
      <c r="B121" s="249"/>
      <c r="C121" s="249"/>
      <c r="D121" s="249"/>
      <c r="E121" s="249"/>
      <c r="F121" s="249"/>
      <c r="G121" s="249"/>
      <c r="H121" s="249"/>
      <c r="I121" s="249"/>
    </row>
    <row r="122" spans="1:9">
      <c r="A122" s="135"/>
      <c r="B122" s="135"/>
      <c r="C122" s="135"/>
      <c r="D122" s="135"/>
      <c r="E122" s="135"/>
      <c r="F122" s="135"/>
      <c r="G122" s="135"/>
      <c r="H122" s="135"/>
      <c r="I122" s="135"/>
    </row>
    <row r="123" spans="1:9">
      <c r="A123" s="134" t="s">
        <v>683</v>
      </c>
      <c r="B123" s="135"/>
      <c r="C123" s="135"/>
      <c r="D123" s="135"/>
      <c r="E123" s="135"/>
      <c r="F123" s="135"/>
      <c r="G123" s="135"/>
      <c r="H123" s="135"/>
      <c r="I123" s="135"/>
    </row>
    <row r="124" spans="1:9">
      <c r="A124" s="135"/>
      <c r="B124" s="135"/>
      <c r="C124" s="135"/>
      <c r="D124" s="135"/>
      <c r="E124" s="135"/>
      <c r="F124" s="135"/>
      <c r="G124" s="135"/>
      <c r="H124" s="135"/>
      <c r="I124" s="135"/>
    </row>
    <row r="125" spans="1:9">
      <c r="A125" s="249" t="s">
        <v>802</v>
      </c>
      <c r="B125" s="249"/>
      <c r="C125" s="249"/>
      <c r="D125" s="249"/>
      <c r="E125" s="249"/>
      <c r="F125" s="249"/>
      <c r="G125" s="249"/>
      <c r="H125" s="249"/>
      <c r="I125" s="249"/>
    </row>
    <row r="126" spans="1:9">
      <c r="A126" s="249"/>
      <c r="B126" s="249"/>
      <c r="C126" s="249"/>
      <c r="D126" s="249"/>
      <c r="E126" s="249"/>
      <c r="F126" s="249"/>
      <c r="G126" s="249"/>
      <c r="H126" s="249"/>
      <c r="I126" s="249"/>
    </row>
    <row r="127" spans="1:9">
      <c r="A127" s="249"/>
      <c r="B127" s="249"/>
      <c r="C127" s="249"/>
      <c r="D127" s="249"/>
      <c r="E127" s="249"/>
      <c r="F127" s="249"/>
      <c r="G127" s="249"/>
      <c r="H127" s="249"/>
      <c r="I127" s="249"/>
    </row>
    <row r="128" spans="1:9">
      <c r="A128" s="249"/>
      <c r="B128" s="249"/>
      <c r="C128" s="249"/>
      <c r="D128" s="249"/>
      <c r="E128" s="249"/>
      <c r="F128" s="249"/>
      <c r="G128" s="249"/>
      <c r="H128" s="249"/>
      <c r="I128" s="249"/>
    </row>
    <row r="129" spans="1:9">
      <c r="A129" s="249"/>
      <c r="B129" s="249"/>
      <c r="C129" s="249"/>
      <c r="D129" s="249"/>
      <c r="E129" s="249"/>
      <c r="F129" s="249"/>
      <c r="G129" s="249"/>
      <c r="H129" s="249"/>
      <c r="I129" s="249"/>
    </row>
    <row r="130" spans="1:9">
      <c r="A130" s="135"/>
      <c r="B130" s="135"/>
      <c r="C130" s="135"/>
      <c r="D130" s="135"/>
      <c r="E130" s="135"/>
      <c r="F130" s="135"/>
      <c r="G130" s="135"/>
      <c r="H130" s="135"/>
      <c r="I130" s="135"/>
    </row>
    <row r="131" spans="1:9" ht="17.25" customHeight="1">
      <c r="A131" s="249" t="s">
        <v>803</v>
      </c>
      <c r="B131" s="249"/>
      <c r="C131" s="249"/>
      <c r="D131" s="249"/>
      <c r="E131" s="249"/>
      <c r="F131" s="249"/>
      <c r="G131" s="249"/>
      <c r="H131" s="249"/>
      <c r="I131" s="249"/>
    </row>
    <row r="132" spans="1:9">
      <c r="A132" s="249"/>
      <c r="B132" s="249"/>
      <c r="C132" s="249"/>
      <c r="D132" s="249"/>
      <c r="E132" s="249"/>
      <c r="F132" s="249"/>
      <c r="G132" s="249"/>
      <c r="H132" s="249"/>
      <c r="I132" s="249"/>
    </row>
    <row r="133" spans="1:9">
      <c r="A133" s="249"/>
      <c r="B133" s="249"/>
      <c r="C133" s="249"/>
      <c r="D133" s="249"/>
      <c r="E133" s="249"/>
      <c r="F133" s="249"/>
      <c r="G133" s="249"/>
      <c r="H133" s="249"/>
      <c r="I133" s="249"/>
    </row>
    <row r="134" spans="1:9">
      <c r="A134" s="135"/>
      <c r="B134" s="135"/>
      <c r="C134" s="135"/>
      <c r="D134" s="135"/>
      <c r="E134" s="135"/>
      <c r="F134" s="135"/>
      <c r="G134" s="135"/>
      <c r="H134" s="135"/>
      <c r="I134" s="135"/>
    </row>
    <row r="135" spans="1:9" ht="15" customHeight="1">
      <c r="A135" s="249" t="s">
        <v>684</v>
      </c>
      <c r="B135" s="249"/>
      <c r="C135" s="249"/>
      <c r="D135" s="249"/>
      <c r="E135" s="249"/>
      <c r="F135" s="249"/>
      <c r="G135" s="249"/>
      <c r="H135" s="249"/>
      <c r="I135" s="249"/>
    </row>
    <row r="136" spans="1:9">
      <c r="A136" s="249"/>
      <c r="B136" s="249"/>
      <c r="C136" s="249"/>
      <c r="D136" s="249"/>
      <c r="E136" s="249"/>
      <c r="F136" s="249"/>
      <c r="G136" s="249"/>
      <c r="H136" s="249"/>
      <c r="I136" s="249"/>
    </row>
    <row r="137" spans="1:9">
      <c r="A137" s="249"/>
      <c r="B137" s="249"/>
      <c r="C137" s="249"/>
      <c r="D137" s="249"/>
      <c r="E137" s="249"/>
      <c r="F137" s="249"/>
      <c r="G137" s="249"/>
      <c r="H137" s="249"/>
      <c r="I137" s="249"/>
    </row>
    <row r="138" spans="1:9">
      <c r="A138" s="249"/>
      <c r="B138" s="249"/>
      <c r="C138" s="249"/>
      <c r="D138" s="249"/>
      <c r="E138" s="249"/>
      <c r="F138" s="249"/>
      <c r="G138" s="249"/>
      <c r="H138" s="249"/>
      <c r="I138" s="249"/>
    </row>
    <row r="139" spans="1:9">
      <c r="A139" s="135"/>
      <c r="B139" s="135"/>
      <c r="C139" s="135"/>
      <c r="D139" s="135"/>
      <c r="E139" s="135"/>
      <c r="F139" s="135"/>
      <c r="G139" s="135"/>
      <c r="H139" s="135"/>
      <c r="I139" s="135"/>
    </row>
    <row r="140" spans="1:9">
      <c r="A140" s="249" t="s">
        <v>804</v>
      </c>
      <c r="B140" s="249"/>
      <c r="C140" s="249"/>
      <c r="D140" s="249"/>
      <c r="E140" s="249"/>
      <c r="F140" s="249"/>
      <c r="G140" s="249"/>
      <c r="H140" s="249"/>
      <c r="I140" s="249"/>
    </row>
    <row r="141" spans="1:9">
      <c r="A141" s="249"/>
      <c r="B141" s="249"/>
      <c r="C141" s="249"/>
      <c r="D141" s="249"/>
      <c r="E141" s="249"/>
      <c r="F141" s="249"/>
      <c r="G141" s="249"/>
      <c r="H141" s="249"/>
      <c r="I141" s="249"/>
    </row>
    <row r="142" spans="1:9">
      <c r="A142" s="249"/>
      <c r="B142" s="249"/>
      <c r="C142" s="249"/>
      <c r="D142" s="249"/>
      <c r="E142" s="249"/>
      <c r="F142" s="249"/>
      <c r="G142" s="249"/>
      <c r="H142" s="249"/>
      <c r="I142" s="249"/>
    </row>
    <row r="143" spans="1:9">
      <c r="A143" s="135"/>
      <c r="B143" s="135"/>
      <c r="C143" s="135"/>
      <c r="D143" s="135"/>
      <c r="E143" s="135"/>
      <c r="F143" s="135"/>
      <c r="G143" s="135"/>
      <c r="H143" s="135"/>
      <c r="I143" s="135"/>
    </row>
    <row r="144" spans="1:9">
      <c r="A144" s="249" t="s">
        <v>726</v>
      </c>
      <c r="B144" s="249"/>
      <c r="C144" s="249"/>
      <c r="D144" s="249"/>
      <c r="E144" s="249"/>
      <c r="F144" s="249"/>
      <c r="G144" s="249"/>
      <c r="H144" s="249"/>
      <c r="I144" s="249"/>
    </row>
    <row r="145" spans="1:9">
      <c r="A145" s="249"/>
      <c r="B145" s="249"/>
      <c r="C145" s="249"/>
      <c r="D145" s="249"/>
      <c r="E145" s="249"/>
      <c r="F145" s="249"/>
      <c r="G145" s="249"/>
      <c r="H145" s="249"/>
      <c r="I145" s="249"/>
    </row>
    <row r="146" spans="1:9" ht="5.25" customHeight="1">
      <c r="A146" s="135"/>
      <c r="B146" s="135"/>
      <c r="C146" s="135"/>
      <c r="D146" s="135"/>
      <c r="E146" s="135"/>
      <c r="F146" s="135"/>
      <c r="G146" s="135"/>
      <c r="H146" s="135"/>
      <c r="I146" s="135"/>
    </row>
    <row r="147" spans="1:9">
      <c r="A147" s="135"/>
      <c r="B147" s="144" t="s">
        <v>685</v>
      </c>
      <c r="C147" s="135"/>
      <c r="D147" s="135"/>
      <c r="E147" s="135"/>
      <c r="F147" s="135"/>
      <c r="G147" s="135"/>
      <c r="H147" s="135"/>
      <c r="I147" s="135"/>
    </row>
    <row r="148" spans="1:9">
      <c r="A148" s="135"/>
      <c r="B148" s="144" t="s">
        <v>686</v>
      </c>
      <c r="C148" s="135"/>
      <c r="D148" s="135"/>
      <c r="E148" s="135"/>
      <c r="F148" s="135"/>
      <c r="G148" s="135"/>
      <c r="H148" s="135"/>
      <c r="I148" s="135"/>
    </row>
    <row r="149" spans="1:9">
      <c r="A149" s="135"/>
      <c r="B149" s="135"/>
      <c r="C149" s="135"/>
      <c r="D149" s="135"/>
      <c r="E149" s="135"/>
      <c r="F149" s="135"/>
      <c r="G149" s="135"/>
      <c r="H149" s="135"/>
      <c r="I149" s="135"/>
    </row>
    <row r="150" spans="1:9">
      <c r="A150" s="249" t="s">
        <v>687</v>
      </c>
      <c r="B150" s="249"/>
      <c r="C150" s="249"/>
      <c r="D150" s="249"/>
      <c r="E150" s="249"/>
      <c r="F150" s="249"/>
      <c r="G150" s="249"/>
      <c r="H150" s="249"/>
      <c r="I150" s="249"/>
    </row>
    <row r="151" spans="1:9">
      <c r="A151" s="249"/>
      <c r="B151" s="249"/>
      <c r="C151" s="249"/>
      <c r="D151" s="249"/>
      <c r="E151" s="249"/>
      <c r="F151" s="249"/>
      <c r="G151" s="249"/>
      <c r="H151" s="249"/>
      <c r="I151" s="249"/>
    </row>
    <row r="152" spans="1:9">
      <c r="A152" s="135"/>
      <c r="B152" s="135"/>
      <c r="C152" s="135"/>
      <c r="D152" s="135"/>
      <c r="E152" s="135"/>
      <c r="F152" s="135"/>
      <c r="G152" s="135"/>
      <c r="H152" s="135"/>
      <c r="I152" s="135"/>
    </row>
    <row r="153" spans="1:9">
      <c r="A153" s="135"/>
      <c r="B153" s="135"/>
      <c r="C153" s="135"/>
      <c r="D153" s="135"/>
      <c r="E153" s="135"/>
      <c r="F153" s="135"/>
      <c r="G153" s="135"/>
      <c r="H153" s="135"/>
      <c r="I153" s="135"/>
    </row>
    <row r="154" spans="1:9">
      <c r="A154" s="135"/>
      <c r="B154" s="135"/>
      <c r="C154" s="135"/>
      <c r="D154" s="135"/>
      <c r="E154" s="135"/>
      <c r="F154" s="135"/>
      <c r="G154" s="135"/>
      <c r="H154" s="135"/>
      <c r="I154" s="135"/>
    </row>
    <row r="155" spans="1:9">
      <c r="A155" s="135"/>
      <c r="B155" s="135"/>
      <c r="C155" s="135"/>
      <c r="D155" s="135"/>
      <c r="E155" s="135"/>
      <c r="F155" s="135"/>
      <c r="G155" s="135"/>
      <c r="H155" s="135"/>
      <c r="I155" s="135"/>
    </row>
    <row r="156" spans="1:9">
      <c r="A156" s="135"/>
      <c r="B156" s="135"/>
      <c r="C156" s="135"/>
      <c r="D156" s="135"/>
      <c r="E156" s="135"/>
      <c r="F156" s="135"/>
      <c r="G156" s="135"/>
      <c r="H156" s="135"/>
      <c r="I156" s="135"/>
    </row>
    <row r="157" spans="1:9">
      <c r="A157" s="135"/>
      <c r="B157" s="135"/>
      <c r="C157" s="135"/>
      <c r="D157" s="135"/>
      <c r="E157" s="135"/>
      <c r="F157" s="135"/>
      <c r="G157" s="135"/>
      <c r="H157" s="135"/>
      <c r="I157" s="135"/>
    </row>
    <row r="158" spans="1:9">
      <c r="A158" s="135"/>
      <c r="B158" s="135"/>
      <c r="C158" s="135"/>
      <c r="D158" s="135"/>
      <c r="E158" s="135"/>
      <c r="F158" s="135"/>
      <c r="G158" s="135"/>
      <c r="H158" s="135"/>
      <c r="I158" s="135"/>
    </row>
    <row r="159" spans="1:9">
      <c r="A159" s="135"/>
      <c r="B159" s="135"/>
      <c r="C159" s="135"/>
      <c r="D159" s="135"/>
      <c r="E159" s="135"/>
      <c r="F159" s="135"/>
      <c r="G159" s="135"/>
      <c r="H159" s="135"/>
      <c r="I159" s="135"/>
    </row>
    <row r="160" spans="1:9">
      <c r="A160" s="135"/>
      <c r="B160" s="135"/>
      <c r="C160" s="135"/>
      <c r="D160" s="135"/>
      <c r="E160" s="135"/>
      <c r="F160" s="135"/>
      <c r="G160" s="135"/>
      <c r="H160" s="135"/>
      <c r="I160" s="135"/>
    </row>
    <row r="161" spans="1:9">
      <c r="A161" s="135"/>
      <c r="B161" s="135"/>
      <c r="C161" s="135"/>
      <c r="D161" s="135"/>
      <c r="E161" s="135"/>
      <c r="F161" s="135"/>
      <c r="G161" s="135"/>
      <c r="H161" s="135"/>
      <c r="I161" s="135"/>
    </row>
    <row r="162" spans="1:9">
      <c r="A162" s="135"/>
      <c r="B162" s="135"/>
      <c r="C162" s="135"/>
      <c r="D162" s="135"/>
      <c r="E162" s="135"/>
      <c r="F162" s="135"/>
      <c r="G162" s="135"/>
      <c r="H162" s="135"/>
      <c r="I162" s="135"/>
    </row>
    <row r="163" spans="1:9">
      <c r="A163" s="135"/>
      <c r="B163" s="135"/>
      <c r="C163" s="135"/>
      <c r="D163" s="135"/>
      <c r="E163" s="135"/>
      <c r="F163" s="135"/>
      <c r="G163" s="135"/>
      <c r="H163" s="135"/>
      <c r="I163" s="135"/>
    </row>
    <row r="164" spans="1:9">
      <c r="A164" s="135"/>
      <c r="B164" s="135"/>
      <c r="C164" s="135"/>
      <c r="D164" s="135"/>
      <c r="E164" s="135"/>
      <c r="F164" s="135"/>
      <c r="G164" s="135"/>
      <c r="H164" s="135"/>
      <c r="I164" s="135"/>
    </row>
    <row r="165" spans="1:9">
      <c r="A165" s="135"/>
      <c r="B165" s="135"/>
      <c r="C165" s="135"/>
      <c r="D165" s="135"/>
      <c r="E165" s="135"/>
      <c r="F165" s="135"/>
      <c r="G165" s="135"/>
      <c r="H165" s="135"/>
      <c r="I165" s="135"/>
    </row>
    <row r="166" spans="1:9">
      <c r="A166" s="135"/>
      <c r="B166" s="135"/>
      <c r="C166" s="135"/>
      <c r="D166" s="135"/>
      <c r="E166" s="135"/>
      <c r="F166" s="135"/>
      <c r="G166" s="135"/>
      <c r="H166" s="135"/>
      <c r="I166" s="135"/>
    </row>
    <row r="167" spans="1:9">
      <c r="A167" s="135"/>
      <c r="B167" s="135"/>
      <c r="C167" s="135"/>
      <c r="D167" s="135"/>
      <c r="E167" s="135"/>
      <c r="F167" s="135"/>
      <c r="G167" s="135"/>
      <c r="H167" s="135"/>
      <c r="I167" s="135"/>
    </row>
    <row r="168" spans="1:9">
      <c r="A168" s="135"/>
      <c r="B168" s="135"/>
      <c r="C168" s="135"/>
      <c r="D168" s="135"/>
      <c r="E168" s="135"/>
      <c r="F168" s="135"/>
      <c r="G168" s="135"/>
      <c r="H168" s="135"/>
      <c r="I168" s="135"/>
    </row>
    <row r="169" spans="1:9">
      <c r="A169" s="135"/>
      <c r="B169" s="135"/>
      <c r="C169" s="135"/>
      <c r="D169" s="135"/>
      <c r="E169" s="135"/>
      <c r="F169" s="135"/>
      <c r="G169" s="135"/>
      <c r="H169" s="135"/>
      <c r="I169" s="135"/>
    </row>
    <row r="170" spans="1:9">
      <c r="A170" s="142" t="s">
        <v>688</v>
      </c>
      <c r="B170" s="135"/>
      <c r="C170" s="135"/>
      <c r="D170" s="135"/>
      <c r="E170" s="135"/>
      <c r="F170" s="135"/>
      <c r="G170" s="135"/>
      <c r="H170" s="135"/>
      <c r="I170" s="135"/>
    </row>
    <row r="171" spans="1:9">
      <c r="A171" s="135"/>
      <c r="B171" s="135"/>
      <c r="C171" s="135"/>
      <c r="D171" s="135"/>
      <c r="E171" s="135"/>
      <c r="F171" s="135"/>
      <c r="G171" s="135"/>
      <c r="H171" s="135"/>
      <c r="I171" s="135"/>
    </row>
    <row r="172" spans="1:9">
      <c r="A172" s="249" t="s">
        <v>805</v>
      </c>
      <c r="B172" s="249"/>
      <c r="C172" s="249"/>
      <c r="D172" s="249"/>
      <c r="E172" s="249"/>
      <c r="F172" s="249"/>
      <c r="G172" s="249"/>
      <c r="H172" s="249"/>
      <c r="I172" s="249"/>
    </row>
    <row r="173" spans="1:9">
      <c r="A173" s="249"/>
      <c r="B173" s="249"/>
      <c r="C173" s="249"/>
      <c r="D173" s="249"/>
      <c r="E173" s="249"/>
      <c r="F173" s="249"/>
      <c r="G173" s="249"/>
      <c r="H173" s="249"/>
      <c r="I173" s="249"/>
    </row>
    <row r="174" spans="1:9">
      <c r="A174" s="249"/>
      <c r="B174" s="249"/>
      <c r="C174" s="249"/>
      <c r="D174" s="249"/>
      <c r="E174" s="249"/>
      <c r="F174" s="249"/>
      <c r="G174" s="249"/>
      <c r="H174" s="249"/>
      <c r="I174" s="249"/>
    </row>
    <row r="175" spans="1:9">
      <c r="A175" s="135"/>
      <c r="B175" s="135"/>
      <c r="C175" s="135"/>
      <c r="D175" s="135"/>
      <c r="E175" s="135"/>
      <c r="F175" s="135"/>
      <c r="G175" s="135"/>
      <c r="H175" s="135"/>
      <c r="I175" s="135"/>
    </row>
    <row r="176" spans="1:9">
      <c r="A176" s="142" t="s">
        <v>689</v>
      </c>
      <c r="B176" s="135"/>
      <c r="C176" s="135"/>
      <c r="D176" s="135"/>
      <c r="E176" s="135"/>
      <c r="F176" s="135"/>
      <c r="G176" s="135"/>
      <c r="H176" s="135"/>
      <c r="I176" s="135"/>
    </row>
    <row r="177" spans="1:9" ht="7.5" customHeight="1">
      <c r="A177" s="135"/>
      <c r="B177" s="135"/>
      <c r="C177" s="135"/>
      <c r="D177" s="135"/>
      <c r="E177" s="135"/>
      <c r="F177" s="135"/>
      <c r="G177" s="135"/>
      <c r="H177" s="135"/>
      <c r="I177" s="135"/>
    </row>
    <row r="178" spans="1:9">
      <c r="A178" s="135"/>
      <c r="B178" s="141" t="s">
        <v>690</v>
      </c>
      <c r="C178" s="135"/>
      <c r="D178" s="135"/>
      <c r="E178" s="135"/>
      <c r="F178" s="135"/>
      <c r="G178" s="135"/>
      <c r="H178" s="135"/>
      <c r="I178" s="135"/>
    </row>
    <row r="179" spans="1:9">
      <c r="A179" s="135"/>
      <c r="B179" s="141" t="s">
        <v>242</v>
      </c>
      <c r="C179" s="135"/>
      <c r="D179" s="135"/>
      <c r="E179" s="135"/>
      <c r="F179" s="135"/>
      <c r="G179" s="135"/>
      <c r="H179" s="135"/>
      <c r="I179" s="135"/>
    </row>
    <row r="180" spans="1:9">
      <c r="A180" s="135"/>
      <c r="B180" s="141" t="s">
        <v>691</v>
      </c>
      <c r="C180" s="135"/>
      <c r="D180" s="135"/>
      <c r="E180" s="135"/>
      <c r="F180" s="135"/>
      <c r="G180" s="135"/>
      <c r="H180" s="135"/>
      <c r="I180" s="135"/>
    </row>
    <row r="181" spans="1:9">
      <c r="A181" s="135"/>
      <c r="B181" s="141" t="s">
        <v>38</v>
      </c>
      <c r="C181" s="135"/>
      <c r="D181" s="135"/>
      <c r="E181" s="135"/>
      <c r="F181" s="135"/>
      <c r="G181" s="135"/>
      <c r="H181" s="135"/>
      <c r="I181" s="135"/>
    </row>
    <row r="182" spans="1:9">
      <c r="A182" s="135"/>
      <c r="B182" s="141" t="s">
        <v>692</v>
      </c>
      <c r="C182" s="135"/>
      <c r="D182" s="135"/>
      <c r="E182" s="135"/>
      <c r="F182" s="135"/>
      <c r="G182" s="135"/>
      <c r="H182" s="135"/>
      <c r="I182" s="135"/>
    </row>
    <row r="183" spans="1:9">
      <c r="A183" s="135"/>
      <c r="B183" s="141" t="s">
        <v>693</v>
      </c>
      <c r="C183" s="135"/>
      <c r="D183" s="135"/>
      <c r="E183" s="135"/>
      <c r="F183" s="135"/>
      <c r="G183" s="135"/>
      <c r="H183" s="135"/>
      <c r="I183" s="135"/>
    </row>
    <row r="184" spans="1:9">
      <c r="A184" s="135"/>
      <c r="B184" s="141" t="s">
        <v>105</v>
      </c>
      <c r="C184" s="135"/>
      <c r="D184" s="135"/>
      <c r="E184" s="135"/>
      <c r="F184" s="135"/>
      <c r="G184" s="135"/>
      <c r="H184" s="135"/>
      <c r="I184" s="135"/>
    </row>
    <row r="185" spans="1:9">
      <c r="A185" s="135"/>
      <c r="B185" s="141" t="s">
        <v>106</v>
      </c>
      <c r="C185" s="135"/>
      <c r="D185" s="135"/>
      <c r="E185" s="135"/>
      <c r="F185" s="135"/>
      <c r="G185" s="135"/>
      <c r="H185" s="135"/>
      <c r="I185" s="135"/>
    </row>
    <row r="186" spans="1:9">
      <c r="A186" s="135"/>
      <c r="B186" s="141" t="s">
        <v>121</v>
      </c>
      <c r="C186" s="135"/>
      <c r="D186" s="135"/>
      <c r="E186" s="135"/>
      <c r="F186" s="135"/>
      <c r="G186" s="135"/>
      <c r="H186" s="135"/>
      <c r="I186" s="135"/>
    </row>
    <row r="187" spans="1:9">
      <c r="A187" s="135"/>
      <c r="B187" s="141" t="s">
        <v>298</v>
      </c>
      <c r="C187" s="135"/>
      <c r="D187" s="135"/>
      <c r="E187" s="135"/>
      <c r="F187" s="135"/>
      <c r="G187" s="135"/>
      <c r="H187" s="135"/>
      <c r="I187" s="135"/>
    </row>
    <row r="188" spans="1:9">
      <c r="A188" s="135"/>
      <c r="B188" s="141" t="s">
        <v>694</v>
      </c>
      <c r="C188" s="135"/>
      <c r="D188" s="135"/>
      <c r="E188" s="135"/>
      <c r="F188" s="135"/>
      <c r="G188" s="135"/>
      <c r="H188" s="135"/>
      <c r="I188" s="135"/>
    </row>
    <row r="189" spans="1:9">
      <c r="A189" s="135"/>
      <c r="B189" s="141" t="s">
        <v>356</v>
      </c>
      <c r="C189" s="135"/>
      <c r="D189" s="135"/>
      <c r="E189" s="135"/>
      <c r="F189" s="135"/>
      <c r="G189" s="135"/>
      <c r="H189" s="135"/>
      <c r="I189" s="135"/>
    </row>
    <row r="190" spans="1:9">
      <c r="A190" s="135"/>
      <c r="B190" s="141" t="s">
        <v>593</v>
      </c>
      <c r="C190" s="135"/>
      <c r="D190" s="135"/>
      <c r="E190" s="135"/>
      <c r="F190" s="135"/>
      <c r="G190" s="135"/>
      <c r="H190" s="135"/>
      <c r="I190" s="135"/>
    </row>
    <row r="191" spans="1:9">
      <c r="A191" s="135"/>
      <c r="B191" s="135"/>
      <c r="C191" s="135"/>
      <c r="D191" s="135"/>
      <c r="E191" s="135"/>
      <c r="F191" s="135"/>
      <c r="G191" s="135"/>
      <c r="H191" s="135"/>
      <c r="I191" s="135"/>
    </row>
    <row r="192" spans="1:9">
      <c r="A192" s="142" t="s">
        <v>695</v>
      </c>
      <c r="B192" s="135"/>
      <c r="C192" s="135"/>
      <c r="D192" s="135"/>
      <c r="E192" s="135"/>
      <c r="F192" s="135"/>
      <c r="G192" s="135"/>
      <c r="H192" s="135"/>
      <c r="I192" s="135"/>
    </row>
    <row r="193" spans="1:9">
      <c r="A193" s="135"/>
      <c r="B193" s="135"/>
      <c r="C193" s="135"/>
      <c r="D193" s="135"/>
      <c r="E193" s="135"/>
      <c r="F193" s="135"/>
      <c r="G193" s="135"/>
      <c r="H193" s="135"/>
      <c r="I193" s="135"/>
    </row>
    <row r="194" spans="1:9">
      <c r="A194" s="249" t="s">
        <v>806</v>
      </c>
      <c r="B194" s="249"/>
      <c r="C194" s="249"/>
      <c r="D194" s="249"/>
      <c r="E194" s="249"/>
      <c r="F194" s="249"/>
      <c r="G194" s="249"/>
      <c r="H194" s="249"/>
      <c r="I194" s="249"/>
    </row>
    <row r="195" spans="1:9">
      <c r="A195" s="249"/>
      <c r="B195" s="249"/>
      <c r="C195" s="249"/>
      <c r="D195" s="249"/>
      <c r="E195" s="249"/>
      <c r="F195" s="249"/>
      <c r="G195" s="249"/>
      <c r="H195" s="249"/>
      <c r="I195" s="249"/>
    </row>
    <row r="196" spans="1:9">
      <c r="A196" s="249"/>
      <c r="B196" s="249"/>
      <c r="C196" s="249"/>
      <c r="D196" s="249"/>
      <c r="E196" s="249"/>
      <c r="F196" s="249"/>
      <c r="G196" s="249"/>
      <c r="H196" s="249"/>
      <c r="I196" s="249"/>
    </row>
    <row r="197" spans="1:9">
      <c r="A197" s="249"/>
      <c r="B197" s="249"/>
      <c r="C197" s="249"/>
      <c r="D197" s="249"/>
      <c r="E197" s="249"/>
      <c r="F197" s="249"/>
      <c r="G197" s="249"/>
      <c r="H197" s="249"/>
      <c r="I197" s="249"/>
    </row>
    <row r="198" spans="1:9">
      <c r="A198" s="135"/>
      <c r="B198" s="135"/>
      <c r="C198" s="135"/>
      <c r="D198" s="135"/>
      <c r="E198" s="135"/>
      <c r="F198" s="135"/>
      <c r="G198" s="135"/>
      <c r="H198" s="135"/>
      <c r="I198" s="135"/>
    </row>
    <row r="199" spans="1:9">
      <c r="A199" s="142" t="s">
        <v>696</v>
      </c>
      <c r="B199" s="135"/>
      <c r="C199" s="135"/>
      <c r="D199" s="135"/>
      <c r="E199" s="135"/>
      <c r="F199" s="135"/>
      <c r="G199" s="135"/>
      <c r="H199" s="135"/>
      <c r="I199" s="135"/>
    </row>
    <row r="200" spans="1:9">
      <c r="A200" s="135"/>
      <c r="B200" s="135"/>
      <c r="C200" s="135"/>
      <c r="D200" s="135"/>
      <c r="E200" s="135"/>
      <c r="F200" s="135"/>
      <c r="G200" s="135"/>
      <c r="H200" s="135"/>
      <c r="I200" s="135"/>
    </row>
    <row r="201" spans="1:9">
      <c r="A201" s="141" t="s">
        <v>697</v>
      </c>
      <c r="B201" s="135"/>
      <c r="C201" s="135"/>
      <c r="D201" s="135"/>
      <c r="E201" s="135"/>
      <c r="F201" s="135"/>
      <c r="G201" s="135"/>
      <c r="H201" s="135"/>
      <c r="I201" s="135"/>
    </row>
    <row r="202" spans="1:9">
      <c r="A202" s="135"/>
      <c r="B202" s="135"/>
      <c r="C202" s="135"/>
      <c r="D202" s="135"/>
      <c r="E202" s="135"/>
      <c r="F202" s="135"/>
      <c r="G202" s="135"/>
      <c r="H202" s="135"/>
      <c r="I202" s="135"/>
    </row>
    <row r="203" spans="1:9" ht="17.25" customHeight="1">
      <c r="A203" s="145" t="s">
        <v>98</v>
      </c>
      <c r="B203" s="249" t="s">
        <v>807</v>
      </c>
      <c r="C203" s="249"/>
      <c r="D203" s="249"/>
      <c r="E203" s="249"/>
      <c r="F203" s="249"/>
      <c r="G203" s="249"/>
      <c r="H203" s="249"/>
      <c r="I203" s="249"/>
    </row>
    <row r="204" spans="1:9">
      <c r="A204" s="135"/>
      <c r="B204" s="249"/>
      <c r="C204" s="249"/>
      <c r="D204" s="249"/>
      <c r="E204" s="249"/>
      <c r="F204" s="249"/>
      <c r="G204" s="249"/>
      <c r="H204" s="249"/>
      <c r="I204" s="249"/>
    </row>
    <row r="205" spans="1:9">
      <c r="A205" s="135"/>
      <c r="B205" s="249"/>
      <c r="C205" s="249"/>
      <c r="D205" s="249"/>
      <c r="E205" s="249"/>
      <c r="F205" s="249"/>
      <c r="G205" s="249"/>
      <c r="H205" s="249"/>
      <c r="I205" s="249"/>
    </row>
    <row r="206" spans="1:9">
      <c r="A206" s="135"/>
      <c r="B206" s="249"/>
      <c r="C206" s="249"/>
      <c r="D206" s="249"/>
      <c r="E206" s="249"/>
      <c r="F206" s="249"/>
      <c r="G206" s="249"/>
      <c r="H206" s="249"/>
      <c r="I206" s="249"/>
    </row>
    <row r="207" spans="1:9">
      <c r="A207" s="135"/>
      <c r="B207" s="249"/>
      <c r="C207" s="249"/>
      <c r="D207" s="249"/>
      <c r="E207" s="249"/>
      <c r="F207" s="249"/>
      <c r="G207" s="249"/>
      <c r="H207" s="249"/>
      <c r="I207" s="249"/>
    </row>
    <row r="208" spans="1:9">
      <c r="A208" s="135"/>
      <c r="B208" s="249"/>
      <c r="C208" s="249"/>
      <c r="D208" s="249"/>
      <c r="E208" s="249"/>
      <c r="F208" s="249"/>
      <c r="G208" s="249"/>
      <c r="H208" s="249"/>
      <c r="I208" s="249"/>
    </row>
    <row r="209" spans="1:9">
      <c r="A209" s="135"/>
      <c r="B209" s="249"/>
      <c r="C209" s="249"/>
      <c r="D209" s="249"/>
      <c r="E209" s="249"/>
      <c r="F209" s="249"/>
      <c r="G209" s="249"/>
      <c r="H209" s="249"/>
      <c r="I209" s="249"/>
    </row>
    <row r="210" spans="1:9">
      <c r="A210" s="135"/>
      <c r="B210" s="249"/>
      <c r="C210" s="249"/>
      <c r="D210" s="249"/>
      <c r="E210" s="249"/>
      <c r="F210" s="249"/>
      <c r="G210" s="249"/>
      <c r="H210" s="249"/>
      <c r="I210" s="249"/>
    </row>
    <row r="211" spans="1:9" ht="5.25" customHeight="1">
      <c r="A211" s="135"/>
      <c r="B211" s="140"/>
      <c r="C211" s="140"/>
      <c r="D211" s="140"/>
      <c r="E211" s="140"/>
      <c r="F211" s="140"/>
      <c r="G211" s="140"/>
      <c r="H211" s="140"/>
      <c r="I211" s="140"/>
    </row>
    <row r="212" spans="1:9">
      <c r="A212" s="135"/>
      <c r="B212" s="249" t="s">
        <v>698</v>
      </c>
      <c r="C212" s="249"/>
      <c r="D212" s="249"/>
      <c r="E212" s="249"/>
      <c r="F212" s="249"/>
      <c r="G212" s="249"/>
      <c r="H212" s="249"/>
      <c r="I212" s="249"/>
    </row>
    <row r="213" spans="1:9">
      <c r="A213" s="135"/>
      <c r="B213" s="249"/>
      <c r="C213" s="249"/>
      <c r="D213" s="249"/>
      <c r="E213" s="249"/>
      <c r="F213" s="249"/>
      <c r="G213" s="249"/>
      <c r="H213" s="249"/>
      <c r="I213" s="249"/>
    </row>
    <row r="214" spans="1:9">
      <c r="A214" s="135"/>
      <c r="B214" s="249"/>
      <c r="C214" s="249"/>
      <c r="D214" s="249"/>
      <c r="E214" s="249"/>
      <c r="F214" s="249"/>
      <c r="G214" s="249"/>
      <c r="H214" s="249"/>
      <c r="I214" s="249"/>
    </row>
    <row r="215" spans="1:9">
      <c r="A215" s="135"/>
      <c r="B215" s="135"/>
      <c r="C215" s="135"/>
      <c r="D215" s="135"/>
      <c r="E215" s="135"/>
      <c r="F215" s="135"/>
      <c r="G215" s="135"/>
      <c r="H215" s="135"/>
      <c r="I215" s="135"/>
    </row>
    <row r="216" spans="1:9">
      <c r="A216" s="145" t="s">
        <v>99</v>
      </c>
      <c r="B216" s="249" t="s">
        <v>808</v>
      </c>
      <c r="C216" s="249"/>
      <c r="D216" s="249"/>
      <c r="E216" s="249"/>
      <c r="F216" s="249"/>
      <c r="G216" s="249"/>
      <c r="H216" s="249"/>
      <c r="I216" s="249"/>
    </row>
    <row r="217" spans="1:9">
      <c r="A217" s="135"/>
      <c r="B217" s="249"/>
      <c r="C217" s="249"/>
      <c r="D217" s="249"/>
      <c r="E217" s="249"/>
      <c r="F217" s="249"/>
      <c r="G217" s="249"/>
      <c r="H217" s="249"/>
      <c r="I217" s="249"/>
    </row>
    <row r="218" spans="1:9">
      <c r="A218" s="135"/>
      <c r="B218" s="249"/>
      <c r="C218" s="249"/>
      <c r="D218" s="249"/>
      <c r="E218" s="249"/>
      <c r="F218" s="249"/>
      <c r="G218" s="249"/>
      <c r="H218" s="249"/>
      <c r="I218" s="249"/>
    </row>
    <row r="219" spans="1:9">
      <c r="A219" s="135"/>
      <c r="B219" s="249"/>
      <c r="C219" s="249"/>
      <c r="D219" s="249"/>
      <c r="E219" s="249"/>
      <c r="F219" s="249"/>
      <c r="G219" s="249"/>
      <c r="H219" s="249"/>
      <c r="I219" s="249"/>
    </row>
    <row r="220" spans="1:9">
      <c r="A220" s="135"/>
      <c r="B220" s="249"/>
      <c r="C220" s="249"/>
      <c r="D220" s="249"/>
      <c r="E220" s="249"/>
      <c r="F220" s="249"/>
      <c r="G220" s="249"/>
      <c r="H220" s="249"/>
      <c r="I220" s="249"/>
    </row>
    <row r="221" spans="1:9" ht="6.75" customHeight="1">
      <c r="A221" s="135"/>
      <c r="B221" s="135"/>
      <c r="C221" s="135"/>
      <c r="D221" s="135"/>
      <c r="E221" s="135"/>
      <c r="F221" s="135"/>
      <c r="G221" s="135"/>
      <c r="H221" s="135"/>
      <c r="I221" s="135"/>
    </row>
    <row r="222" spans="1:9">
      <c r="A222" s="135"/>
      <c r="B222" s="250" t="s">
        <v>809</v>
      </c>
      <c r="C222" s="250"/>
      <c r="D222" s="250"/>
      <c r="E222" s="250"/>
      <c r="F222" s="250"/>
      <c r="G222" s="250"/>
      <c r="H222" s="250"/>
      <c r="I222" s="250"/>
    </row>
    <row r="223" spans="1:9">
      <c r="A223" s="135"/>
      <c r="B223" s="250"/>
      <c r="C223" s="250"/>
      <c r="D223" s="250"/>
      <c r="E223" s="250"/>
      <c r="F223" s="250"/>
      <c r="G223" s="250"/>
      <c r="H223" s="250"/>
      <c r="I223" s="250"/>
    </row>
    <row r="224" spans="1:9">
      <c r="A224" s="135"/>
      <c r="B224" s="250"/>
      <c r="C224" s="250"/>
      <c r="D224" s="250"/>
      <c r="E224" s="250"/>
      <c r="F224" s="250"/>
      <c r="G224" s="250"/>
      <c r="H224" s="250"/>
      <c r="I224" s="250"/>
    </row>
    <row r="225" spans="1:9" ht="10.5" customHeight="1">
      <c r="A225" s="135"/>
      <c r="B225" s="135"/>
      <c r="C225" s="135"/>
      <c r="D225" s="135"/>
      <c r="E225" s="135"/>
      <c r="F225" s="135"/>
      <c r="G225" s="135"/>
      <c r="H225" s="135"/>
      <c r="I225" s="135"/>
    </row>
    <row r="226" spans="1:9">
      <c r="A226" s="249" t="s">
        <v>699</v>
      </c>
      <c r="B226" s="249"/>
      <c r="C226" s="249"/>
      <c r="D226" s="249"/>
      <c r="E226" s="249"/>
      <c r="F226" s="249"/>
      <c r="G226" s="249"/>
      <c r="H226" s="249"/>
      <c r="I226" s="249"/>
    </row>
    <row r="227" spans="1:9">
      <c r="A227" s="249"/>
      <c r="B227" s="249"/>
      <c r="C227" s="249"/>
      <c r="D227" s="249"/>
      <c r="E227" s="249"/>
      <c r="F227" s="249"/>
      <c r="G227" s="249"/>
      <c r="H227" s="249"/>
      <c r="I227" s="249"/>
    </row>
    <row r="228" spans="1:9">
      <c r="A228" s="135"/>
      <c r="B228" s="135"/>
      <c r="C228" s="135"/>
      <c r="D228" s="135"/>
      <c r="E228" s="135"/>
      <c r="F228" s="135"/>
      <c r="G228" s="135"/>
      <c r="H228" s="135"/>
      <c r="I228" s="135"/>
    </row>
    <row r="229" spans="1:9">
      <c r="A229" s="142" t="s">
        <v>700</v>
      </c>
      <c r="B229" s="135"/>
      <c r="C229" s="135"/>
      <c r="D229" s="135"/>
      <c r="E229" s="135"/>
      <c r="F229" s="135"/>
      <c r="G229" s="135"/>
      <c r="H229" s="135"/>
      <c r="I229" s="135"/>
    </row>
    <row r="230" spans="1:9" ht="9.75" customHeight="1">
      <c r="A230" s="135"/>
      <c r="B230" s="135"/>
      <c r="C230" s="135"/>
      <c r="D230" s="135"/>
      <c r="E230" s="135"/>
      <c r="F230" s="135"/>
      <c r="G230" s="135"/>
      <c r="H230" s="135"/>
      <c r="I230" s="135"/>
    </row>
    <row r="231" spans="1:9" ht="15" customHeight="1">
      <c r="A231" s="249" t="s">
        <v>810</v>
      </c>
      <c r="B231" s="249"/>
      <c r="C231" s="249"/>
      <c r="D231" s="249"/>
      <c r="E231" s="249"/>
      <c r="F231" s="249"/>
      <c r="G231" s="249"/>
      <c r="H231" s="249"/>
      <c r="I231" s="249"/>
    </row>
    <row r="232" spans="1:9">
      <c r="A232" s="249"/>
      <c r="B232" s="249"/>
      <c r="C232" s="249"/>
      <c r="D232" s="249"/>
      <c r="E232" s="249"/>
      <c r="F232" s="249"/>
      <c r="G232" s="249"/>
      <c r="H232" s="249"/>
      <c r="I232" s="249"/>
    </row>
    <row r="233" spans="1:9">
      <c r="A233" s="249"/>
      <c r="B233" s="249"/>
      <c r="C233" s="249"/>
      <c r="D233" s="249"/>
      <c r="E233" s="249"/>
      <c r="F233" s="249"/>
      <c r="G233" s="249"/>
      <c r="H233" s="249"/>
      <c r="I233" s="249"/>
    </row>
    <row r="234" spans="1:9">
      <c r="A234" s="249"/>
      <c r="B234" s="249"/>
      <c r="C234" s="249"/>
      <c r="D234" s="249"/>
      <c r="E234" s="249"/>
      <c r="F234" s="249"/>
      <c r="G234" s="249"/>
      <c r="H234" s="249"/>
      <c r="I234" s="249"/>
    </row>
    <row r="235" spans="1:9">
      <c r="A235" s="249"/>
      <c r="B235" s="249"/>
      <c r="C235" s="249"/>
      <c r="D235" s="249"/>
      <c r="E235" s="249"/>
      <c r="F235" s="249"/>
      <c r="G235" s="249"/>
      <c r="H235" s="249"/>
      <c r="I235" s="249"/>
    </row>
    <row r="236" spans="1:9">
      <c r="A236" s="249"/>
      <c r="B236" s="249"/>
      <c r="C236" s="249"/>
      <c r="D236" s="249"/>
      <c r="E236" s="249"/>
      <c r="F236" s="249"/>
      <c r="G236" s="249"/>
      <c r="H236" s="249"/>
      <c r="I236" s="249"/>
    </row>
  </sheetData>
  <mergeCells count="39">
    <mergeCell ref="A87:I90"/>
    <mergeCell ref="A43:I46"/>
    <mergeCell ref="A226:I227"/>
    <mergeCell ref="A150:I151"/>
    <mergeCell ref="A172:I174"/>
    <mergeCell ref="A194:I197"/>
    <mergeCell ref="B212:I214"/>
    <mergeCell ref="B216:I220"/>
    <mergeCell ref="B203:I210"/>
    <mergeCell ref="A81:I85"/>
    <mergeCell ref="A231:I236"/>
    <mergeCell ref="A144:I145"/>
    <mergeCell ref="A92:I95"/>
    <mergeCell ref="A97:I99"/>
    <mergeCell ref="A101:I104"/>
    <mergeCell ref="A113:I114"/>
    <mergeCell ref="A116:I117"/>
    <mergeCell ref="A119:I121"/>
    <mergeCell ref="A125:I129"/>
    <mergeCell ref="A131:I133"/>
    <mergeCell ref="A135:I138"/>
    <mergeCell ref="A140:I142"/>
    <mergeCell ref="A108:I111"/>
    <mergeCell ref="B222:I224"/>
    <mergeCell ref="A1:I1"/>
    <mergeCell ref="A2:I2"/>
    <mergeCell ref="A3:I3"/>
    <mergeCell ref="A7:I9"/>
    <mergeCell ref="A13:I15"/>
    <mergeCell ref="B17:I20"/>
    <mergeCell ref="A48:I50"/>
    <mergeCell ref="A52:I55"/>
    <mergeCell ref="A72:I73"/>
    <mergeCell ref="A75:I77"/>
    <mergeCell ref="A67:I70"/>
    <mergeCell ref="B22:I25"/>
    <mergeCell ref="B27:I29"/>
    <mergeCell ref="A31:I35"/>
    <mergeCell ref="A37:I39"/>
  </mergeCells>
  <hyperlinks>
    <hyperlink ref="A60" r:id="rId1"/>
    <hyperlink ref="A63" r:id="rId2"/>
  </hyperlinks>
  <pageMargins left="0.7" right="0.7" top="0.75" bottom="0.75" header="0.3" footer="0.3"/>
  <pageSetup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dimension ref="A1:R1345"/>
  <sheetViews>
    <sheetView showGridLines="0" zoomScaleNormal="100" workbookViewId="0">
      <pane ySplit="4" topLeftCell="A5" activePane="bottomLeft" state="frozen"/>
      <selection activeCell="B2" sqref="B2:L2"/>
      <selection pane="bottomLeft" activeCell="E6" sqref="E6:J6"/>
    </sheetView>
  </sheetViews>
  <sheetFormatPr defaultColWidth="9.140625" defaultRowHeight="15"/>
  <cols>
    <col min="1" max="1" width="10.140625" style="27" customWidth="1"/>
    <col min="2" max="2" width="8.42578125" style="27" customWidth="1"/>
    <col min="3" max="3" width="8.5703125" style="27" customWidth="1"/>
    <col min="4" max="4" width="9" style="27" hidden="1" customWidth="1"/>
    <col min="5" max="5" width="9" style="27" customWidth="1"/>
    <col min="6" max="9" width="8.28515625" style="27" customWidth="1"/>
    <col min="10" max="10" width="9.7109375" style="27" customWidth="1"/>
    <col min="11" max="11" width="7.5703125" style="27" customWidth="1"/>
    <col min="12" max="12" width="10.7109375" style="27" customWidth="1"/>
    <col min="13" max="13" width="9.140625" style="27" customWidth="1"/>
    <col min="14" max="14" width="9.28515625" style="27" customWidth="1"/>
    <col min="15" max="15" width="2.85546875" style="27" customWidth="1"/>
    <col min="16" max="16" width="6" style="27" customWidth="1"/>
    <col min="17" max="17" width="2.140625" style="27" customWidth="1"/>
    <col min="18" max="18" width="9.140625" style="27" customWidth="1"/>
    <col min="19" max="16384" width="9.140625" style="27"/>
  </cols>
  <sheetData>
    <row r="1" spans="1:18" ht="15.75">
      <c r="A1" s="248" t="s">
        <v>615</v>
      </c>
      <c r="B1" s="248"/>
      <c r="C1" s="248"/>
      <c r="D1" s="248"/>
      <c r="E1" s="248"/>
      <c r="F1" s="248"/>
      <c r="G1" s="248"/>
      <c r="H1" s="248"/>
      <c r="I1" s="248"/>
      <c r="J1" s="248"/>
      <c r="K1" s="248"/>
      <c r="L1" s="248"/>
      <c r="M1" s="248"/>
      <c r="N1" s="248"/>
      <c r="O1" s="248"/>
    </row>
    <row r="2" spans="1:18" ht="15.75">
      <c r="A2" s="262" t="s">
        <v>812</v>
      </c>
      <c r="B2" s="262"/>
      <c r="C2" s="262"/>
      <c r="D2" s="262"/>
      <c r="E2" s="262"/>
      <c r="F2" s="262"/>
      <c r="G2" s="262"/>
      <c r="H2" s="262"/>
      <c r="I2" s="262"/>
      <c r="J2" s="262"/>
      <c r="K2" s="262"/>
      <c r="L2" s="262"/>
      <c r="M2" s="262"/>
      <c r="N2" s="262"/>
      <c r="O2" s="262"/>
    </row>
    <row r="3" spans="1:18" ht="15.75">
      <c r="A3" s="262" t="s">
        <v>109</v>
      </c>
      <c r="B3" s="262"/>
      <c r="C3" s="262"/>
      <c r="D3" s="262"/>
      <c r="E3" s="262"/>
      <c r="F3" s="262"/>
      <c r="G3" s="262"/>
      <c r="H3" s="262"/>
      <c r="I3" s="262"/>
      <c r="J3" s="262"/>
      <c r="K3" s="262"/>
      <c r="L3" s="262"/>
      <c r="M3" s="262"/>
      <c r="N3" s="262"/>
      <c r="O3" s="262"/>
    </row>
    <row r="4" spans="1:18">
      <c r="A4" s="28"/>
      <c r="B4" s="28"/>
      <c r="C4" s="28"/>
      <c r="D4" s="28"/>
      <c r="E4" s="28"/>
      <c r="F4" s="28"/>
      <c r="G4" s="29"/>
      <c r="H4" s="29"/>
      <c r="I4" s="29"/>
      <c r="J4" s="28"/>
      <c r="K4" s="28"/>
      <c r="L4" s="268" t="s">
        <v>813</v>
      </c>
      <c r="M4" s="269"/>
      <c r="N4" s="269"/>
      <c r="O4" s="270"/>
      <c r="P4" s="30"/>
    </row>
    <row r="5" spans="1:18">
      <c r="A5" s="172" t="s">
        <v>148</v>
      </c>
      <c r="B5" s="173"/>
      <c r="C5" s="173"/>
      <c r="D5" s="173"/>
      <c r="E5" s="173"/>
      <c r="F5" s="173"/>
      <c r="G5" s="174"/>
      <c r="H5" s="173"/>
      <c r="I5" s="173"/>
      <c r="J5" s="175"/>
      <c r="K5" s="173"/>
      <c r="L5" s="173"/>
      <c r="M5" s="173"/>
      <c r="N5" s="173"/>
      <c r="O5" s="173"/>
      <c r="P5" s="176"/>
      <c r="Q5" s="176"/>
      <c r="R5" s="176"/>
    </row>
    <row r="6" spans="1:18">
      <c r="A6" s="177" t="s">
        <v>45</v>
      </c>
      <c r="B6" s="178"/>
      <c r="C6" s="173"/>
      <c r="D6" s="173"/>
      <c r="E6" s="265" t="s">
        <v>727</v>
      </c>
      <c r="F6" s="265"/>
      <c r="G6" s="265"/>
      <c r="H6" s="265"/>
      <c r="I6" s="265"/>
      <c r="J6" s="265"/>
      <c r="K6" s="179" t="s">
        <v>150</v>
      </c>
      <c r="L6" s="173"/>
      <c r="M6" s="173"/>
      <c r="N6" s="173"/>
      <c r="O6" s="173"/>
      <c r="P6" s="176"/>
      <c r="Q6" s="176"/>
      <c r="R6" s="176"/>
    </row>
    <row r="7" spans="1:18">
      <c r="A7" s="178"/>
      <c r="B7" s="178"/>
      <c r="C7" s="173"/>
      <c r="D7" s="173"/>
      <c r="E7" s="173"/>
      <c r="F7" s="180"/>
      <c r="G7" s="180"/>
      <c r="H7" s="180"/>
      <c r="I7" s="180"/>
      <c r="J7" s="180"/>
      <c r="K7" s="173"/>
      <c r="L7" s="173"/>
      <c r="M7" s="173"/>
      <c r="N7" s="173"/>
      <c r="O7" s="173"/>
      <c r="P7" s="176"/>
      <c r="Q7" s="176"/>
      <c r="R7" s="176"/>
    </row>
    <row r="8" spans="1:18">
      <c r="A8" s="178" t="s">
        <v>46</v>
      </c>
      <c r="B8" s="178"/>
      <c r="C8" s="173"/>
      <c r="D8" s="173"/>
      <c r="E8" s="173"/>
      <c r="F8" s="173"/>
      <c r="G8" s="173"/>
      <c r="H8" s="173"/>
      <c r="I8" s="173"/>
      <c r="J8" s="173"/>
      <c r="K8" s="173"/>
      <c r="L8" s="173"/>
      <c r="M8" s="173"/>
      <c r="N8" s="173"/>
      <c r="O8" s="173"/>
      <c r="P8" s="176"/>
      <c r="Q8" s="176"/>
      <c r="R8" s="176"/>
    </row>
    <row r="9" spans="1:18">
      <c r="A9" s="178"/>
      <c r="B9" s="178"/>
      <c r="C9" s="173"/>
      <c r="D9" s="173"/>
      <c r="E9" s="173"/>
      <c r="F9" s="173"/>
      <c r="G9" s="173"/>
      <c r="H9" s="173"/>
      <c r="I9" s="173"/>
      <c r="J9" s="173"/>
      <c r="K9" s="173"/>
      <c r="L9" s="173"/>
      <c r="M9" s="173"/>
      <c r="N9" s="173"/>
      <c r="O9" s="173"/>
      <c r="P9" s="176"/>
      <c r="Q9" s="176"/>
      <c r="R9" s="176"/>
    </row>
    <row r="10" spans="1:18">
      <c r="A10" s="178"/>
      <c r="B10" s="263" t="s">
        <v>227</v>
      </c>
      <c r="C10" s="264"/>
      <c r="D10" s="264"/>
      <c r="E10" s="266" t="str">
        <f>INDEX(comptable,MATCH(E6,ConcNum,0),2)</f>
        <v>01</v>
      </c>
      <c r="F10" s="266"/>
      <c r="G10" s="266"/>
      <c r="H10" s="266"/>
      <c r="I10" s="267"/>
      <c r="J10" s="181"/>
      <c r="K10" s="182"/>
      <c r="L10" s="173"/>
      <c r="M10" s="182"/>
      <c r="N10" s="182"/>
      <c r="O10" s="182"/>
      <c r="P10" s="176"/>
      <c r="Q10" s="176"/>
      <c r="R10" s="176"/>
    </row>
    <row r="11" spans="1:18">
      <c r="A11" s="178"/>
      <c r="B11" s="263" t="s">
        <v>244</v>
      </c>
      <c r="C11" s="264"/>
      <c r="D11" s="264"/>
      <c r="E11" s="266" t="str">
        <f>IF(ISNA(MATCH(TEXT(AgyIdx,"00"),compnumtxt,0)),"INVALID COMPANY NUMBER",INDEX(comptable,MATCH(TEXT(AgyIdx,"00"),compnumtxt,0),3))</f>
        <v>North Carolina General Assembly</v>
      </c>
      <c r="F11" s="266"/>
      <c r="G11" s="266"/>
      <c r="H11" s="266"/>
      <c r="I11" s="267"/>
      <c r="J11" s="181"/>
      <c r="K11" s="276" t="str">
        <f>IF(K10="","",E10&amp;"p.xlsx")</f>
        <v/>
      </c>
      <c r="L11" s="276"/>
      <c r="M11" s="276"/>
      <c r="N11" s="276"/>
      <c r="O11" s="183"/>
      <c r="P11" s="176"/>
      <c r="Q11" s="176"/>
      <c r="R11" s="176"/>
    </row>
    <row r="12" spans="1:18">
      <c r="A12" s="178"/>
      <c r="B12" s="263" t="s">
        <v>62</v>
      </c>
      <c r="C12" s="264"/>
      <c r="D12" s="264"/>
      <c r="E12" s="278"/>
      <c r="F12" s="278"/>
      <c r="G12" s="278"/>
      <c r="H12" s="278"/>
      <c r="I12" s="279"/>
      <c r="J12" s="184"/>
      <c r="K12" s="185" t="str">
        <f>IF(ISBLANK(E12),"Enter preparer name!","")</f>
        <v>Enter preparer name!</v>
      </c>
      <c r="L12" s="186"/>
      <c r="M12" s="186"/>
      <c r="N12" s="186"/>
      <c r="O12" s="186"/>
      <c r="P12" s="176"/>
      <c r="Q12" s="176"/>
      <c r="R12" s="176"/>
    </row>
    <row r="13" spans="1:18">
      <c r="A13" s="178"/>
      <c r="B13" s="187" t="s">
        <v>67</v>
      </c>
      <c r="C13" s="188"/>
      <c r="D13" s="188"/>
      <c r="E13" s="277"/>
      <c r="F13" s="278"/>
      <c r="G13" s="278"/>
      <c r="H13" s="278"/>
      <c r="I13" s="279"/>
      <c r="J13" s="184"/>
      <c r="K13" s="185" t="str">
        <f>IF(ISBLANK(E13),"Enter email address!","")</f>
        <v>Enter email address!</v>
      </c>
      <c r="L13" s="186"/>
      <c r="M13" s="186"/>
      <c r="N13" s="186"/>
      <c r="O13" s="186"/>
      <c r="P13" s="176"/>
      <c r="Q13" s="176"/>
      <c r="R13" s="176"/>
    </row>
    <row r="14" spans="1:18">
      <c r="A14" s="178"/>
      <c r="B14" s="263" t="s">
        <v>63</v>
      </c>
      <c r="C14" s="264"/>
      <c r="D14" s="264"/>
      <c r="E14" s="280"/>
      <c r="F14" s="280"/>
      <c r="G14" s="280"/>
      <c r="H14" s="280"/>
      <c r="I14" s="281"/>
      <c r="J14" s="189"/>
      <c r="K14" s="185" t="str">
        <f>IF(ISBLANK(E14),"Enter preparer phone number, including area code and extension!","")</f>
        <v>Enter preparer phone number, including area code and extension!</v>
      </c>
      <c r="L14" s="190"/>
      <c r="M14" s="186"/>
      <c r="N14" s="186"/>
      <c r="O14" s="186"/>
      <c r="P14" s="176"/>
      <c r="Q14" s="176"/>
      <c r="R14" s="176"/>
    </row>
    <row r="15" spans="1:18">
      <c r="A15" s="178"/>
      <c r="B15" s="178"/>
      <c r="C15" s="173"/>
      <c r="D15" s="173"/>
      <c r="E15" s="191"/>
      <c r="F15" s="173"/>
      <c r="G15" s="173"/>
      <c r="H15" s="173"/>
      <c r="I15" s="173"/>
      <c r="J15" s="186"/>
      <c r="K15" s="186"/>
      <c r="L15" s="186"/>
      <c r="M15" s="186"/>
      <c r="N15" s="186"/>
      <c r="O15" s="186"/>
      <c r="P15" s="176"/>
      <c r="Q15" s="176"/>
      <c r="R15" s="176"/>
    </row>
    <row r="16" spans="1:18" ht="54.75">
      <c r="A16" s="192" t="s">
        <v>64</v>
      </c>
      <c r="B16" s="193" t="s">
        <v>349</v>
      </c>
      <c r="C16" s="193" t="s">
        <v>348</v>
      </c>
      <c r="D16" s="194"/>
      <c r="E16" s="275" t="s">
        <v>66</v>
      </c>
      <c r="F16" s="275"/>
      <c r="G16" s="275"/>
      <c r="H16" s="275"/>
      <c r="I16" s="275"/>
      <c r="J16" s="275"/>
      <c r="K16" s="275"/>
      <c r="L16" s="275"/>
      <c r="M16" s="275"/>
      <c r="N16" s="275"/>
      <c r="O16" s="275"/>
      <c r="P16" s="195" t="s">
        <v>100</v>
      </c>
    </row>
    <row r="17" spans="1:16" s="32" customFormat="1">
      <c r="A17" s="121">
        <v>550</v>
      </c>
      <c r="B17" s="196"/>
      <c r="C17" s="197" t="s">
        <v>65</v>
      </c>
      <c r="D17" s="198" t="str">
        <f t="shared" ref="D17:D18" si="0">IF(B17="NA","",IF(Q17&lt;&gt;0,"E",""))</f>
        <v/>
      </c>
      <c r="E17" s="282" t="s">
        <v>711</v>
      </c>
      <c r="F17" s="283"/>
      <c r="G17" s="283"/>
      <c r="H17" s="283"/>
      <c r="I17" s="283"/>
      <c r="J17" s="283"/>
      <c r="K17" s="283"/>
      <c r="L17" s="283"/>
      <c r="M17" s="283"/>
      <c r="N17" s="283"/>
      <c r="O17" s="284"/>
      <c r="P17" s="199"/>
    </row>
    <row r="18" spans="1:16" s="32" customFormat="1">
      <c r="A18" s="121">
        <v>555</v>
      </c>
      <c r="B18" s="196"/>
      <c r="C18" s="197" t="s">
        <v>65</v>
      </c>
      <c r="D18" s="198" t="str">
        <f t="shared" si="0"/>
        <v/>
      </c>
      <c r="E18" s="282" t="s">
        <v>712</v>
      </c>
      <c r="F18" s="283"/>
      <c r="G18" s="283"/>
      <c r="H18" s="283"/>
      <c r="I18" s="283"/>
      <c r="J18" s="283"/>
      <c r="K18" s="283"/>
      <c r="L18" s="283"/>
      <c r="M18" s="283"/>
      <c r="N18" s="283"/>
      <c r="O18" s="284"/>
      <c r="P18" s="199"/>
    </row>
    <row r="19" spans="1:16" s="32" customFormat="1">
      <c r="A19" s="121">
        <v>560</v>
      </c>
      <c r="B19" s="196"/>
      <c r="C19" s="197" t="s">
        <v>65</v>
      </c>
      <c r="D19" s="198" t="str">
        <f t="shared" ref="D19" si="1">IF(B19="NA","",IF(Q19&lt;&gt;0,"E",""))</f>
        <v/>
      </c>
      <c r="E19" s="282" t="s">
        <v>741</v>
      </c>
      <c r="F19" s="283"/>
      <c r="G19" s="283"/>
      <c r="H19" s="283"/>
      <c r="I19" s="283"/>
      <c r="J19" s="283"/>
      <c r="K19" s="283"/>
      <c r="L19" s="283"/>
      <c r="M19" s="283"/>
      <c r="N19" s="283"/>
      <c r="O19" s="284"/>
      <c r="P19" s="199"/>
    </row>
    <row r="20" spans="1:16" s="32" customFormat="1">
      <c r="A20" s="123"/>
      <c r="B20" s="124"/>
      <c r="C20" s="128"/>
      <c r="D20" s="125"/>
      <c r="E20" s="126"/>
      <c r="F20" s="126"/>
      <c r="G20" s="126"/>
      <c r="H20" s="126"/>
      <c r="I20" s="126"/>
      <c r="J20" s="126"/>
      <c r="K20" s="126"/>
      <c r="L20" s="126"/>
      <c r="M20" s="126"/>
      <c r="N20" s="126"/>
      <c r="O20" s="126"/>
      <c r="P20" s="127"/>
    </row>
    <row r="21" spans="1:16">
      <c r="A21" s="49" t="s">
        <v>294</v>
      </c>
      <c r="B21" s="34"/>
      <c r="C21" s="34"/>
      <c r="D21" s="34"/>
      <c r="E21" s="34"/>
      <c r="F21" s="35"/>
      <c r="G21" s="35"/>
      <c r="H21" s="28"/>
      <c r="I21" s="274" t="str">
        <f>CONCATENATE(E10," ",E11)</f>
        <v>01 North Carolina General Assembly</v>
      </c>
      <c r="J21" s="274"/>
      <c r="K21" s="274"/>
      <c r="L21" s="274"/>
      <c r="M21" s="274"/>
      <c r="N21" s="274"/>
      <c r="O21" s="274"/>
    </row>
    <row r="22" spans="1:16" s="33" customFormat="1">
      <c r="A22" s="273"/>
      <c r="B22" s="272"/>
      <c r="C22" s="272"/>
      <c r="D22" s="272"/>
      <c r="E22" s="272"/>
      <c r="F22" s="272"/>
      <c r="G22" s="272"/>
      <c r="H22" s="272"/>
      <c r="I22" s="272"/>
      <c r="J22" s="272"/>
      <c r="K22" s="272"/>
      <c r="L22" s="272"/>
      <c r="M22" s="272"/>
      <c r="N22" s="272"/>
      <c r="O22" s="272"/>
      <c r="P22" s="272"/>
    </row>
    <row r="23" spans="1:16">
      <c r="A23" s="271"/>
      <c r="B23" s="272"/>
      <c r="C23" s="272"/>
      <c r="D23" s="272"/>
      <c r="E23" s="272"/>
      <c r="F23" s="272"/>
      <c r="G23" s="272"/>
      <c r="H23" s="272"/>
      <c r="I23" s="272"/>
      <c r="J23" s="272"/>
      <c r="K23" s="272"/>
      <c r="L23" s="272"/>
      <c r="M23" s="272"/>
      <c r="N23" s="272"/>
      <c r="O23" s="272"/>
      <c r="P23" s="272"/>
    </row>
    <row r="24" spans="1:16">
      <c r="L24" s="36"/>
      <c r="M24" s="36"/>
      <c r="N24" s="36"/>
      <c r="O24" s="36"/>
    </row>
    <row r="25" spans="1:16">
      <c r="L25" s="36"/>
      <c r="M25" s="36"/>
      <c r="N25" s="36"/>
      <c r="O25" s="36"/>
    </row>
    <row r="26" spans="1:16">
      <c r="L26" s="36"/>
      <c r="M26" s="36"/>
      <c r="N26" s="36"/>
      <c r="O26" s="36"/>
    </row>
    <row r="27" spans="1:16">
      <c r="F27" s="28"/>
      <c r="G27" s="28"/>
    </row>
    <row r="28" spans="1:16">
      <c r="F28" s="28"/>
      <c r="G28" s="28"/>
    </row>
    <row r="29" spans="1:16">
      <c r="F29" s="28"/>
      <c r="G29" s="28"/>
    </row>
    <row r="30" spans="1:16">
      <c r="F30" s="28"/>
      <c r="G30" s="28"/>
    </row>
    <row r="31" spans="1:16">
      <c r="F31" s="28"/>
      <c r="G31" s="28"/>
    </row>
    <row r="32" spans="1:16">
      <c r="F32" s="28"/>
      <c r="G32" s="28"/>
    </row>
    <row r="1189" spans="1:5" s="38" customFormat="1">
      <c r="A1189" s="37"/>
    </row>
    <row r="1190" spans="1:5" s="38" customFormat="1">
      <c r="A1190" s="37"/>
      <c r="B1190" s="37"/>
      <c r="C1190" s="37"/>
      <c r="D1190" s="37"/>
    </row>
    <row r="1191" spans="1:5" s="38" customFormat="1">
      <c r="A1191" s="39"/>
      <c r="B1191" s="39"/>
      <c r="C1191" s="39"/>
      <c r="D1191" s="39"/>
      <c r="E1191" s="28"/>
    </row>
    <row r="1192" spans="1:5" s="38" customFormat="1">
      <c r="A1192" s="39"/>
      <c r="B1192" s="39"/>
      <c r="C1192" s="39"/>
      <c r="D1192" s="39"/>
      <c r="E1192" s="28"/>
    </row>
    <row r="1193" spans="1:5" s="38" customFormat="1">
      <c r="A1193" s="39"/>
      <c r="B1193" s="39"/>
      <c r="C1193" s="39"/>
      <c r="D1193" s="39"/>
      <c r="E1193" s="28"/>
    </row>
    <row r="1194" spans="1:5" s="38" customFormat="1">
      <c r="A1194" s="39"/>
      <c r="B1194" s="39"/>
      <c r="C1194" s="39"/>
      <c r="D1194" s="39"/>
      <c r="E1194" s="28"/>
    </row>
    <row r="1195" spans="1:5" s="38" customFormat="1">
      <c r="A1195" s="39"/>
      <c r="B1195" s="39"/>
      <c r="C1195" s="39"/>
      <c r="D1195" s="39"/>
      <c r="E1195" s="28"/>
    </row>
    <row r="1196" spans="1:5" s="38" customFormat="1">
      <c r="A1196" s="39"/>
      <c r="B1196" s="39"/>
      <c r="C1196" s="39"/>
      <c r="D1196" s="39"/>
      <c r="E1196" s="28"/>
    </row>
    <row r="1197" spans="1:5" s="38" customFormat="1">
      <c r="A1197" s="39"/>
      <c r="B1197" s="39"/>
      <c r="C1197" s="39"/>
      <c r="D1197" s="39"/>
      <c r="E1197" s="28"/>
    </row>
    <row r="1198" spans="1:5" s="38" customFormat="1">
      <c r="A1198" s="39"/>
      <c r="B1198" s="39"/>
      <c r="C1198" s="39"/>
      <c r="D1198" s="39"/>
      <c r="E1198" s="28"/>
    </row>
    <row r="1199" spans="1:5" s="38" customFormat="1">
      <c r="A1199" s="39"/>
      <c r="B1199" s="39"/>
      <c r="C1199" s="39"/>
      <c r="D1199" s="39"/>
      <c r="E1199" s="28"/>
    </row>
    <row r="1200" spans="1:5" s="38" customFormat="1">
      <c r="A1200" s="39"/>
      <c r="B1200" s="39"/>
      <c r="C1200" s="39"/>
      <c r="D1200" s="39"/>
      <c r="E1200" s="28"/>
    </row>
    <row r="1201" spans="1:5" s="38" customFormat="1">
      <c r="A1201" s="39"/>
      <c r="B1201" s="39"/>
      <c r="C1201" s="39"/>
      <c r="D1201" s="39"/>
      <c r="E1201" s="28"/>
    </row>
    <row r="1202" spans="1:5" s="38" customFormat="1">
      <c r="A1202" s="39"/>
      <c r="B1202" s="39"/>
      <c r="C1202" s="39"/>
      <c r="D1202" s="39"/>
      <c r="E1202" s="28"/>
    </row>
    <row r="1203" spans="1:5" s="38" customFormat="1">
      <c r="A1203" s="39"/>
      <c r="B1203" s="39"/>
      <c r="C1203" s="39"/>
      <c r="D1203" s="39"/>
      <c r="E1203" s="28"/>
    </row>
    <row r="1204" spans="1:5" s="38" customFormat="1">
      <c r="A1204" s="39"/>
      <c r="B1204" s="39"/>
      <c r="C1204" s="39"/>
      <c r="D1204" s="39"/>
      <c r="E1204" s="28"/>
    </row>
    <row r="1205" spans="1:5" s="38" customFormat="1">
      <c r="A1205" s="39"/>
      <c r="B1205" s="39"/>
      <c r="C1205" s="39"/>
      <c r="D1205" s="39"/>
      <c r="E1205" s="28"/>
    </row>
    <row r="1206" spans="1:5" s="38" customFormat="1">
      <c r="A1206" s="39"/>
      <c r="B1206" s="39"/>
      <c r="C1206" s="39"/>
      <c r="D1206" s="39"/>
      <c r="E1206" s="28"/>
    </row>
    <row r="1207" spans="1:5" s="38" customFormat="1">
      <c r="A1207" s="39"/>
      <c r="B1207" s="39"/>
      <c r="C1207" s="39"/>
      <c r="D1207" s="39"/>
      <c r="E1207" s="28"/>
    </row>
    <row r="1208" spans="1:5" s="38" customFormat="1">
      <c r="A1208" s="39"/>
      <c r="B1208" s="39"/>
      <c r="C1208" s="39"/>
      <c r="D1208" s="39"/>
      <c r="E1208" s="28"/>
    </row>
    <row r="1209" spans="1:5" s="38" customFormat="1">
      <c r="A1209" s="39"/>
      <c r="B1209" s="39"/>
      <c r="C1209" s="39"/>
      <c r="D1209" s="39"/>
      <c r="E1209" s="28"/>
    </row>
    <row r="1210" spans="1:5" s="38" customFormat="1">
      <c r="A1210" s="39"/>
      <c r="B1210" s="39"/>
      <c r="C1210" s="39"/>
      <c r="D1210" s="39"/>
      <c r="E1210" s="28"/>
    </row>
    <row r="1211" spans="1:5" s="38" customFormat="1">
      <c r="A1211" s="39"/>
      <c r="B1211" s="39"/>
      <c r="C1211" s="39"/>
      <c r="D1211" s="39"/>
      <c r="E1211" s="28"/>
    </row>
    <row r="1212" spans="1:5" s="38" customFormat="1">
      <c r="A1212" s="39"/>
      <c r="B1212" s="39"/>
      <c r="C1212" s="39"/>
      <c r="D1212" s="39"/>
      <c r="E1212" s="28"/>
    </row>
    <row r="1213" spans="1:5" s="38" customFormat="1">
      <c r="A1213" s="39"/>
      <c r="B1213" s="39"/>
      <c r="C1213" s="39"/>
      <c r="D1213" s="39"/>
      <c r="E1213" s="28"/>
    </row>
    <row r="1214" spans="1:5" s="38" customFormat="1">
      <c r="A1214" s="39"/>
      <c r="B1214" s="39"/>
      <c r="C1214" s="39"/>
      <c r="D1214" s="39"/>
      <c r="E1214" s="28"/>
    </row>
    <row r="1215" spans="1:5" s="38" customFormat="1">
      <c r="A1215" s="39"/>
      <c r="B1215" s="39"/>
      <c r="C1215" s="39"/>
      <c r="D1215" s="39"/>
      <c r="E1215" s="28"/>
    </row>
    <row r="1216" spans="1:5" s="38" customFormat="1">
      <c r="A1216" s="39"/>
      <c r="B1216" s="39"/>
      <c r="C1216" s="39"/>
      <c r="D1216" s="39"/>
      <c r="E1216" s="28"/>
    </row>
    <row r="1217" spans="1:5" s="38" customFormat="1">
      <c r="A1217" s="39"/>
      <c r="B1217" s="39"/>
      <c r="C1217" s="39"/>
      <c r="D1217" s="39"/>
      <c r="E1217" s="28"/>
    </row>
    <row r="1218" spans="1:5" s="38" customFormat="1">
      <c r="A1218" s="39"/>
      <c r="B1218" s="39"/>
      <c r="C1218" s="39"/>
      <c r="D1218" s="39"/>
      <c r="E1218" s="28"/>
    </row>
    <row r="1219" spans="1:5" s="38" customFormat="1">
      <c r="A1219" s="39"/>
      <c r="B1219" s="39"/>
      <c r="C1219" s="39"/>
      <c r="D1219" s="39"/>
      <c r="E1219" s="28"/>
    </row>
    <row r="1220" spans="1:5" s="38" customFormat="1">
      <c r="A1220" s="39"/>
      <c r="B1220" s="39"/>
      <c r="C1220" s="39"/>
      <c r="D1220" s="39"/>
      <c r="E1220" s="28"/>
    </row>
    <row r="1221" spans="1:5" s="38" customFormat="1">
      <c r="A1221" s="39"/>
      <c r="B1221" s="39"/>
      <c r="C1221" s="39"/>
      <c r="D1221" s="39"/>
      <c r="E1221" s="28"/>
    </row>
    <row r="1222" spans="1:5" s="38" customFormat="1">
      <c r="A1222" s="39"/>
      <c r="B1222" s="39"/>
      <c r="C1222" s="39"/>
      <c r="D1222" s="39"/>
      <c r="E1222" s="28"/>
    </row>
    <row r="1223" spans="1:5" s="38" customFormat="1">
      <c r="A1223" s="39"/>
      <c r="B1223" s="39"/>
      <c r="C1223" s="39"/>
      <c r="D1223" s="39"/>
      <c r="E1223" s="28"/>
    </row>
    <row r="1224" spans="1:5" s="38" customFormat="1">
      <c r="A1224" s="39"/>
      <c r="B1224" s="39"/>
      <c r="C1224" s="39"/>
      <c r="D1224" s="39"/>
      <c r="E1224" s="28"/>
    </row>
    <row r="1225" spans="1:5" s="38" customFormat="1">
      <c r="A1225" s="39"/>
      <c r="B1225" s="39"/>
      <c r="C1225" s="39"/>
      <c r="D1225" s="39"/>
      <c r="E1225" s="28"/>
    </row>
    <row r="1226" spans="1:5" s="38" customFormat="1">
      <c r="A1226" s="39"/>
      <c r="B1226" s="39"/>
      <c r="C1226" s="39"/>
      <c r="D1226" s="39"/>
      <c r="E1226" s="28"/>
    </row>
    <row r="1227" spans="1:5" s="38" customFormat="1">
      <c r="A1227" s="39"/>
      <c r="B1227" s="39"/>
      <c r="C1227" s="39"/>
      <c r="D1227" s="39"/>
      <c r="E1227" s="28"/>
    </row>
    <row r="1228" spans="1:5" s="38" customFormat="1">
      <c r="A1228" s="39"/>
      <c r="B1228" s="39"/>
      <c r="C1228" s="39"/>
      <c r="D1228" s="39"/>
      <c r="E1228" s="28"/>
    </row>
    <row r="1229" spans="1:5" s="38" customFormat="1">
      <c r="A1229" s="39"/>
      <c r="B1229" s="39"/>
      <c r="C1229" s="39"/>
      <c r="D1229" s="39"/>
      <c r="E1229" s="28"/>
    </row>
    <row r="1230" spans="1:5" s="38" customFormat="1">
      <c r="A1230" s="39"/>
      <c r="B1230" s="39"/>
      <c r="C1230" s="39"/>
      <c r="D1230" s="39"/>
      <c r="E1230" s="28"/>
    </row>
    <row r="1231" spans="1:5" s="38" customFormat="1">
      <c r="A1231" s="39"/>
      <c r="B1231" s="39"/>
      <c r="C1231" s="39"/>
      <c r="D1231" s="39"/>
      <c r="E1231" s="28"/>
    </row>
    <row r="1232" spans="1:5" s="38" customFormat="1">
      <c r="A1232" s="39"/>
      <c r="B1232" s="39"/>
      <c r="C1232" s="39"/>
      <c r="D1232" s="39"/>
      <c r="E1232" s="28"/>
    </row>
    <row r="1233" spans="1:5" s="38" customFormat="1">
      <c r="A1233" s="39"/>
      <c r="B1233" s="39"/>
      <c r="C1233" s="39"/>
      <c r="D1233" s="39"/>
      <c r="E1233" s="28"/>
    </row>
    <row r="1234" spans="1:5" s="38" customFormat="1">
      <c r="A1234" s="39"/>
      <c r="B1234" s="39"/>
      <c r="C1234" s="39"/>
      <c r="D1234" s="39"/>
      <c r="E1234" s="28"/>
    </row>
    <row r="1235" spans="1:5" s="38" customFormat="1">
      <c r="A1235" s="39"/>
      <c r="B1235" s="39"/>
      <c r="C1235" s="39"/>
      <c r="D1235" s="39"/>
      <c r="E1235" s="28"/>
    </row>
    <row r="1236" spans="1:5" s="38" customFormat="1">
      <c r="A1236" s="39"/>
      <c r="B1236" s="39"/>
      <c r="C1236" s="39"/>
      <c r="D1236" s="39"/>
      <c r="E1236" s="28"/>
    </row>
    <row r="1237" spans="1:5" s="38" customFormat="1">
      <c r="A1237" s="39"/>
      <c r="B1237" s="39"/>
      <c r="C1237" s="39"/>
      <c r="D1237" s="39"/>
      <c r="E1237" s="28"/>
    </row>
    <row r="1238" spans="1:5" s="38" customFormat="1">
      <c r="A1238" s="39"/>
      <c r="B1238" s="39"/>
      <c r="C1238" s="39"/>
      <c r="D1238" s="39"/>
      <c r="E1238" s="28"/>
    </row>
    <row r="1239" spans="1:5" s="38" customFormat="1">
      <c r="A1239" s="39"/>
      <c r="B1239" s="39"/>
      <c r="C1239" s="39"/>
      <c r="D1239" s="39"/>
      <c r="E1239" s="28"/>
    </row>
    <row r="1240" spans="1:5" s="38" customFormat="1">
      <c r="A1240" s="39"/>
      <c r="B1240" s="39"/>
      <c r="C1240" s="39"/>
      <c r="D1240" s="39"/>
      <c r="E1240" s="28"/>
    </row>
    <row r="1241" spans="1:5" s="38" customFormat="1">
      <c r="A1241" s="39"/>
      <c r="B1241" s="39"/>
      <c r="C1241" s="39"/>
      <c r="D1241" s="39"/>
      <c r="E1241" s="28"/>
    </row>
    <row r="1242" spans="1:5" s="38" customFormat="1">
      <c r="A1242" s="39"/>
      <c r="B1242" s="39"/>
      <c r="C1242" s="39"/>
      <c r="D1242" s="39"/>
      <c r="E1242" s="28"/>
    </row>
    <row r="1243" spans="1:5" s="38" customFormat="1">
      <c r="A1243" s="39"/>
      <c r="B1243" s="39"/>
      <c r="C1243" s="39"/>
      <c r="D1243" s="39"/>
      <c r="E1243" s="28"/>
    </row>
    <row r="1244" spans="1:5" s="38" customFormat="1">
      <c r="A1244" s="39"/>
      <c r="B1244" s="39"/>
      <c r="C1244" s="39"/>
      <c r="D1244" s="39"/>
      <c r="E1244" s="28"/>
    </row>
    <row r="1245" spans="1:5" s="38" customFormat="1">
      <c r="A1245" s="39"/>
      <c r="B1245" s="39"/>
      <c r="C1245" s="39"/>
      <c r="D1245" s="39"/>
      <c r="E1245" s="28"/>
    </row>
    <row r="1246" spans="1:5" s="38" customFormat="1">
      <c r="A1246" s="39"/>
      <c r="B1246" s="39"/>
      <c r="C1246" s="39"/>
      <c r="D1246" s="39"/>
      <c r="E1246" s="28"/>
    </row>
    <row r="1247" spans="1:5" s="38" customFormat="1">
      <c r="A1247" s="39"/>
      <c r="B1247" s="39"/>
      <c r="C1247" s="39"/>
      <c r="D1247" s="39"/>
      <c r="E1247" s="28"/>
    </row>
    <row r="1248" spans="1:5" s="38" customFormat="1">
      <c r="A1248" s="39"/>
      <c r="B1248" s="39"/>
      <c r="C1248" s="39"/>
      <c r="D1248" s="39"/>
      <c r="E1248" s="28"/>
    </row>
    <row r="1249" spans="1:5" s="38" customFormat="1">
      <c r="A1249" s="39"/>
      <c r="B1249" s="39"/>
      <c r="C1249" s="39"/>
      <c r="D1249" s="39"/>
      <c r="E1249" s="28"/>
    </row>
    <row r="1250" spans="1:5" s="38" customFormat="1">
      <c r="A1250" s="39"/>
      <c r="B1250" s="39"/>
      <c r="C1250" s="39"/>
      <c r="D1250" s="39"/>
      <c r="E1250" s="28"/>
    </row>
    <row r="1251" spans="1:5" s="38" customFormat="1">
      <c r="A1251" s="39"/>
      <c r="B1251" s="39"/>
      <c r="C1251" s="39"/>
      <c r="D1251" s="39"/>
      <c r="E1251" s="28"/>
    </row>
    <row r="1252" spans="1:5" s="38" customFormat="1">
      <c r="A1252" s="39"/>
      <c r="B1252" s="39"/>
      <c r="C1252" s="39"/>
      <c r="D1252" s="39"/>
      <c r="E1252" s="28"/>
    </row>
    <row r="1253" spans="1:5" s="38" customFormat="1">
      <c r="A1253" s="39"/>
      <c r="B1253" s="39"/>
      <c r="C1253" s="39"/>
      <c r="D1253" s="39"/>
      <c r="E1253" s="28"/>
    </row>
    <row r="1254" spans="1:5" s="38" customFormat="1">
      <c r="A1254" s="39"/>
      <c r="B1254" s="39"/>
      <c r="C1254" s="39"/>
      <c r="D1254" s="39"/>
      <c r="E1254" s="28"/>
    </row>
    <row r="1255" spans="1:5" s="38" customFormat="1">
      <c r="A1255" s="39"/>
      <c r="B1255" s="39"/>
      <c r="C1255" s="39"/>
      <c r="D1255" s="39"/>
      <c r="E1255" s="28"/>
    </row>
    <row r="1256" spans="1:5">
      <c r="B1256" s="40"/>
      <c r="C1256" s="40"/>
      <c r="D1256" s="40"/>
    </row>
    <row r="1257" spans="1:5">
      <c r="B1257" s="40"/>
      <c r="C1257" s="40"/>
      <c r="D1257" s="40"/>
    </row>
    <row r="1258" spans="1:5">
      <c r="B1258" s="40"/>
      <c r="C1258" s="40"/>
      <c r="D1258" s="40"/>
    </row>
    <row r="1259" spans="1:5">
      <c r="B1259" s="40"/>
      <c r="C1259" s="40"/>
      <c r="D1259" s="40"/>
    </row>
    <row r="1260" spans="1:5">
      <c r="B1260" s="40"/>
      <c r="C1260" s="40"/>
      <c r="D1260" s="40"/>
    </row>
    <row r="1261" spans="1:5">
      <c r="B1261" s="40"/>
      <c r="C1261" s="40"/>
      <c r="D1261" s="40"/>
    </row>
    <row r="1262" spans="1:5">
      <c r="B1262" s="40"/>
      <c r="C1262" s="40"/>
      <c r="D1262" s="40"/>
    </row>
    <row r="1263" spans="1:5">
      <c r="B1263" s="40"/>
      <c r="C1263" s="40"/>
      <c r="D1263" s="40"/>
    </row>
    <row r="1264" spans="1:5">
      <c r="B1264" s="40"/>
      <c r="C1264" s="40"/>
      <c r="D1264" s="40"/>
    </row>
    <row r="1265" spans="2:4">
      <c r="B1265" s="40"/>
      <c r="C1265" s="40"/>
      <c r="D1265" s="40"/>
    </row>
    <row r="1266" spans="2:4">
      <c r="B1266" s="40"/>
      <c r="C1266" s="40"/>
      <c r="D1266" s="40"/>
    </row>
    <row r="1267" spans="2:4">
      <c r="B1267" s="40"/>
      <c r="C1267" s="40"/>
      <c r="D1267" s="40"/>
    </row>
    <row r="1268" spans="2:4">
      <c r="B1268" s="40"/>
      <c r="C1268" s="40"/>
      <c r="D1268" s="40"/>
    </row>
    <row r="1269" spans="2:4">
      <c r="B1269" s="40"/>
      <c r="C1269" s="40"/>
      <c r="D1269" s="40"/>
    </row>
    <row r="1270" spans="2:4">
      <c r="B1270" s="40"/>
      <c r="C1270" s="40"/>
      <c r="D1270" s="40"/>
    </row>
    <row r="1271" spans="2:4">
      <c r="B1271" s="40"/>
      <c r="C1271" s="40"/>
      <c r="D1271" s="40"/>
    </row>
    <row r="1272" spans="2:4">
      <c r="B1272" s="40"/>
      <c r="C1272" s="40"/>
      <c r="D1272" s="40"/>
    </row>
    <row r="1273" spans="2:4">
      <c r="B1273" s="40"/>
      <c r="C1273" s="40"/>
      <c r="D1273" s="40"/>
    </row>
    <row r="1274" spans="2:4">
      <c r="B1274" s="40"/>
      <c r="C1274" s="40"/>
      <c r="D1274" s="40"/>
    </row>
    <row r="1275" spans="2:4">
      <c r="B1275" s="40"/>
      <c r="C1275" s="40"/>
      <c r="D1275" s="40"/>
    </row>
    <row r="1276" spans="2:4">
      <c r="B1276" s="40"/>
      <c r="C1276" s="40"/>
      <c r="D1276" s="40"/>
    </row>
    <row r="1277" spans="2:4">
      <c r="B1277" s="40"/>
      <c r="C1277" s="40"/>
      <c r="D1277" s="40"/>
    </row>
    <row r="1278" spans="2:4">
      <c r="B1278" s="40"/>
      <c r="C1278" s="40"/>
      <c r="D1278" s="40"/>
    </row>
    <row r="1279" spans="2:4">
      <c r="B1279" s="40"/>
      <c r="C1279" s="40"/>
      <c r="D1279" s="40"/>
    </row>
    <row r="1280" spans="2:4">
      <c r="B1280" s="40"/>
      <c r="C1280" s="40"/>
      <c r="D1280" s="40"/>
    </row>
    <row r="1281" spans="2:4">
      <c r="B1281" s="40"/>
      <c r="C1281" s="40"/>
      <c r="D1281" s="40"/>
    </row>
    <row r="1282" spans="2:4">
      <c r="B1282" s="40"/>
      <c r="C1282" s="40"/>
      <c r="D1282" s="40"/>
    </row>
    <row r="1283" spans="2:4">
      <c r="B1283" s="40"/>
      <c r="C1283" s="40"/>
      <c r="D1283" s="40"/>
    </row>
    <row r="1284" spans="2:4">
      <c r="B1284" s="40"/>
      <c r="C1284" s="40"/>
      <c r="D1284" s="40"/>
    </row>
    <row r="1285" spans="2:4">
      <c r="B1285" s="40"/>
      <c r="C1285" s="40"/>
      <c r="D1285" s="40"/>
    </row>
    <row r="1286" spans="2:4">
      <c r="B1286" s="40"/>
      <c r="C1286" s="40"/>
      <c r="D1286" s="40"/>
    </row>
    <row r="1287" spans="2:4">
      <c r="B1287" s="40"/>
      <c r="C1287" s="40"/>
      <c r="D1287" s="40"/>
    </row>
    <row r="1288" spans="2:4">
      <c r="B1288" s="40"/>
      <c r="C1288" s="40"/>
      <c r="D1288" s="40"/>
    </row>
    <row r="1289" spans="2:4">
      <c r="B1289" s="40"/>
      <c r="C1289" s="40"/>
      <c r="D1289" s="40"/>
    </row>
    <row r="1290" spans="2:4">
      <c r="B1290" s="40"/>
      <c r="C1290" s="40"/>
      <c r="D1290" s="40"/>
    </row>
    <row r="1291" spans="2:4">
      <c r="B1291" s="40"/>
      <c r="C1291" s="40"/>
      <c r="D1291" s="40"/>
    </row>
    <row r="1292" spans="2:4">
      <c r="B1292" s="40"/>
      <c r="C1292" s="40"/>
      <c r="D1292" s="40"/>
    </row>
    <row r="1293" spans="2:4">
      <c r="B1293" s="40"/>
      <c r="C1293" s="40"/>
      <c r="D1293" s="40"/>
    </row>
    <row r="1294" spans="2:4">
      <c r="B1294" s="40"/>
      <c r="C1294" s="40"/>
      <c r="D1294" s="40"/>
    </row>
    <row r="1295" spans="2:4">
      <c r="B1295" s="40"/>
      <c r="C1295" s="40"/>
      <c r="D1295" s="40"/>
    </row>
    <row r="1296" spans="2:4">
      <c r="B1296" s="40"/>
      <c r="C1296" s="40"/>
      <c r="D1296" s="40"/>
    </row>
    <row r="1297" spans="2:4">
      <c r="B1297" s="40"/>
      <c r="C1297" s="40"/>
      <c r="D1297" s="40"/>
    </row>
    <row r="1298" spans="2:4">
      <c r="B1298" s="40"/>
      <c r="C1298" s="40"/>
      <c r="D1298" s="40"/>
    </row>
    <row r="1299" spans="2:4">
      <c r="B1299" s="40"/>
      <c r="C1299" s="40"/>
      <c r="D1299" s="40"/>
    </row>
    <row r="1300" spans="2:4">
      <c r="B1300" s="40"/>
      <c r="C1300" s="40"/>
      <c r="D1300" s="40"/>
    </row>
    <row r="1301" spans="2:4">
      <c r="B1301" s="40"/>
      <c r="C1301" s="40"/>
      <c r="D1301" s="40"/>
    </row>
    <row r="1302" spans="2:4">
      <c r="B1302" s="40"/>
      <c r="C1302" s="40"/>
      <c r="D1302" s="40"/>
    </row>
    <row r="1303" spans="2:4">
      <c r="B1303" s="40"/>
      <c r="C1303" s="40"/>
      <c r="D1303" s="40"/>
    </row>
    <row r="1304" spans="2:4">
      <c r="B1304" s="40"/>
      <c r="C1304" s="40"/>
      <c r="D1304" s="40"/>
    </row>
    <row r="1305" spans="2:4">
      <c r="B1305" s="40"/>
      <c r="C1305" s="40"/>
      <c r="D1305" s="40"/>
    </row>
    <row r="1306" spans="2:4">
      <c r="B1306" s="40"/>
      <c r="C1306" s="40"/>
      <c r="D1306" s="40"/>
    </row>
    <row r="1307" spans="2:4">
      <c r="B1307" s="40"/>
      <c r="C1307" s="40"/>
      <c r="D1307" s="40"/>
    </row>
    <row r="1308" spans="2:4">
      <c r="B1308" s="40"/>
      <c r="C1308" s="40"/>
      <c r="D1308" s="40"/>
    </row>
    <row r="1309" spans="2:4">
      <c r="B1309" s="40"/>
      <c r="C1309" s="40"/>
      <c r="D1309" s="40"/>
    </row>
    <row r="1310" spans="2:4">
      <c r="B1310" s="40"/>
      <c r="C1310" s="40"/>
      <c r="D1310" s="40"/>
    </row>
    <row r="1311" spans="2:4">
      <c r="B1311" s="40"/>
      <c r="C1311" s="40"/>
      <c r="D1311" s="40"/>
    </row>
    <row r="1312" spans="2:4">
      <c r="B1312" s="40"/>
      <c r="C1312" s="40"/>
      <c r="D1312" s="40"/>
    </row>
    <row r="1313" spans="2:4">
      <c r="B1313" s="40"/>
      <c r="C1313" s="40"/>
      <c r="D1313" s="40"/>
    </row>
    <row r="1314" spans="2:4">
      <c r="B1314" s="40"/>
      <c r="C1314" s="40"/>
      <c r="D1314" s="40"/>
    </row>
    <row r="1315" spans="2:4">
      <c r="B1315" s="40"/>
      <c r="C1315" s="40"/>
      <c r="D1315" s="40"/>
    </row>
    <row r="1316" spans="2:4">
      <c r="B1316" s="40"/>
      <c r="C1316" s="40"/>
      <c r="D1316" s="40"/>
    </row>
    <row r="1317" spans="2:4">
      <c r="B1317" s="40"/>
      <c r="C1317" s="40"/>
      <c r="D1317" s="40"/>
    </row>
    <row r="1318" spans="2:4">
      <c r="B1318" s="40"/>
      <c r="C1318" s="40"/>
      <c r="D1318" s="40"/>
    </row>
    <row r="1319" spans="2:4">
      <c r="B1319" s="40"/>
      <c r="C1319" s="40"/>
      <c r="D1319" s="40"/>
    </row>
    <row r="1320" spans="2:4">
      <c r="B1320" s="40"/>
      <c r="C1320" s="40"/>
      <c r="D1320" s="40"/>
    </row>
    <row r="1321" spans="2:4">
      <c r="B1321" s="40"/>
      <c r="C1321" s="40"/>
      <c r="D1321" s="40"/>
    </row>
    <row r="1322" spans="2:4">
      <c r="B1322" s="40"/>
      <c r="C1322" s="40"/>
      <c r="D1322" s="40"/>
    </row>
    <row r="1323" spans="2:4">
      <c r="B1323" s="40"/>
      <c r="C1323" s="40"/>
      <c r="D1323" s="40"/>
    </row>
    <row r="1324" spans="2:4">
      <c r="B1324" s="40"/>
      <c r="C1324" s="40"/>
      <c r="D1324" s="40"/>
    </row>
    <row r="1325" spans="2:4">
      <c r="B1325" s="40"/>
      <c r="C1325" s="40"/>
      <c r="D1325" s="40"/>
    </row>
    <row r="1326" spans="2:4">
      <c r="B1326" s="40"/>
      <c r="C1326" s="40"/>
      <c r="D1326" s="40"/>
    </row>
    <row r="1327" spans="2:4">
      <c r="B1327" s="40"/>
      <c r="C1327" s="40"/>
      <c r="D1327" s="40"/>
    </row>
    <row r="1328" spans="2:4">
      <c r="B1328" s="40"/>
      <c r="C1328" s="40"/>
      <c r="D1328" s="40"/>
    </row>
    <row r="1329" spans="2:4">
      <c r="B1329" s="40"/>
      <c r="C1329" s="40"/>
      <c r="D1329" s="40"/>
    </row>
    <row r="1330" spans="2:4">
      <c r="B1330" s="40"/>
      <c r="C1330" s="40"/>
      <c r="D1330" s="40"/>
    </row>
    <row r="1331" spans="2:4">
      <c r="B1331" s="40"/>
      <c r="C1331" s="40"/>
      <c r="D1331" s="40"/>
    </row>
    <row r="1332" spans="2:4">
      <c r="B1332" s="40"/>
      <c r="C1332" s="40"/>
      <c r="D1332" s="40"/>
    </row>
    <row r="1333" spans="2:4">
      <c r="B1333" s="40"/>
      <c r="C1333" s="40"/>
      <c r="D1333" s="40"/>
    </row>
    <row r="1334" spans="2:4">
      <c r="B1334" s="40"/>
      <c r="C1334" s="40"/>
      <c r="D1334" s="40"/>
    </row>
    <row r="1335" spans="2:4">
      <c r="B1335" s="40"/>
      <c r="C1335" s="40"/>
      <c r="D1335" s="40"/>
    </row>
    <row r="1336" spans="2:4">
      <c r="B1336" s="40"/>
      <c r="C1336" s="40"/>
      <c r="D1336" s="40"/>
    </row>
    <row r="1337" spans="2:4">
      <c r="B1337" s="40"/>
      <c r="C1337" s="40"/>
      <c r="D1337" s="40"/>
    </row>
    <row r="1338" spans="2:4">
      <c r="B1338" s="40"/>
      <c r="C1338" s="40"/>
      <c r="D1338" s="40"/>
    </row>
    <row r="1339" spans="2:4">
      <c r="B1339" s="40"/>
      <c r="C1339" s="40"/>
      <c r="D1339" s="40"/>
    </row>
    <row r="1340" spans="2:4">
      <c r="B1340" s="40"/>
      <c r="C1340" s="40"/>
      <c r="D1340" s="40"/>
    </row>
    <row r="1341" spans="2:4">
      <c r="B1341" s="40"/>
      <c r="C1341" s="40"/>
      <c r="D1341" s="40"/>
    </row>
    <row r="1342" spans="2:4">
      <c r="B1342" s="40"/>
      <c r="C1342" s="40"/>
      <c r="D1342" s="40"/>
    </row>
    <row r="1343" spans="2:4">
      <c r="B1343" s="40"/>
      <c r="C1343" s="40"/>
      <c r="D1343" s="40"/>
    </row>
    <row r="1344" spans="2:4">
      <c r="B1344" s="40"/>
      <c r="C1344" s="40"/>
      <c r="D1344" s="40"/>
    </row>
    <row r="1345" spans="2:4">
      <c r="B1345" s="40"/>
      <c r="C1345" s="40"/>
      <c r="D1345" s="40"/>
    </row>
  </sheetData>
  <customSheetViews>
    <customSheetView guid="{B08879A4-635B-4C39-9937-AC7883D562FC}" showPageBreaks="1" showGridLines="0" fitToPage="1" printArea="1" hiddenColumns="1">
      <pane ySplit="4" topLeftCell="A5" activePane="bottomLeft" state="frozen"/>
      <selection pane="bottomLeft" sqref="A1:O1"/>
      <pageMargins left="0.6" right="0.6" top="0.5" bottom="0.5" header="0.3" footer="0.3"/>
      <pageSetup scale="68" fitToHeight="2" orientation="portrait" r:id="rId1"/>
    </customSheetView>
    <customSheetView guid="{1250FD07-FF56-4A9D-AF9E-C27124A7EBE9}" showGridLines="0" fitToPage="1" hiddenRows="1" showRuler="0">
      <selection sqref="A1:J1"/>
      <pageMargins left="0.75" right="0.5" top="0.5" bottom="0.5" header="0.5" footer="0.5"/>
      <pageSetup scale="80" fitToHeight="2" orientation="portrait" r:id="rId2"/>
      <headerFooter alignWithMargins="0"/>
    </customSheetView>
    <customSheetView guid="{BEA4BE86-04D1-4C96-9358-7A260B9D2B2D}" showGridLines="0" fitToPage="1" hiddenRows="1" showRuler="0">
      <selection sqref="A1:J1"/>
      <pageMargins left="0.75" right="0.5" top="0.5" bottom="0.5" header="0.5" footer="0.5"/>
      <pageSetup scale="80" fitToHeight="2" orientation="portrait" r:id="rId3"/>
      <headerFooter alignWithMargins="0"/>
    </customSheetView>
    <customSheetView guid="{9FCFC836-1CA5-48BF-958D-24D2EA94B219}" showGridLines="0" fitToPage="1" hiddenColumns="1">
      <pane ySplit="4" topLeftCell="A5" activePane="bottomLeft" state="frozen"/>
      <selection pane="bottomLeft" sqref="A1:O1"/>
      <pageMargins left="0.6" right="0.6" top="0.5" bottom="0.5" header="0.3" footer="0.3"/>
      <pageSetup scale="69" fitToHeight="2" orientation="portrait" r:id="rId4"/>
    </customSheetView>
  </customSheetViews>
  <mergeCells count="22">
    <mergeCell ref="A23:P23"/>
    <mergeCell ref="A22:P22"/>
    <mergeCell ref="I21:O21"/>
    <mergeCell ref="E16:O16"/>
    <mergeCell ref="K11:N11"/>
    <mergeCell ref="E13:I13"/>
    <mergeCell ref="B12:D12"/>
    <mergeCell ref="E12:I12"/>
    <mergeCell ref="B11:D11"/>
    <mergeCell ref="B14:D14"/>
    <mergeCell ref="E11:I11"/>
    <mergeCell ref="E14:I14"/>
    <mergeCell ref="E18:O18"/>
    <mergeCell ref="E17:O17"/>
    <mergeCell ref="E19:O19"/>
    <mergeCell ref="A1:O1"/>
    <mergeCell ref="A2:O2"/>
    <mergeCell ref="A3:O3"/>
    <mergeCell ref="B10:D10"/>
    <mergeCell ref="E6:J6"/>
    <mergeCell ref="E10:I10"/>
    <mergeCell ref="L4:O4"/>
  </mergeCells>
  <phoneticPr fontId="11" type="noConversion"/>
  <conditionalFormatting sqref="E12:E14 F12:I12 F14:I14">
    <cfRule type="expression" dxfId="5" priority="1" stopIfTrue="1">
      <formula>ISBLANK(E12)</formula>
    </cfRule>
  </conditionalFormatting>
  <dataValidations count="2">
    <dataValidation type="list" allowBlank="1" showInputMessage="1" showErrorMessage="1" sqref="F7:J7 E6:J6">
      <formula1>ConcNum</formula1>
    </dataValidation>
    <dataValidation type="textLength" operator="equal" allowBlank="1" showInputMessage="1" showErrorMessage="1" errorTitle="Input Error!" error="Leave blank or enter NA." prompt="Leave blank or enter NA." sqref="B17:C20">
      <formula1>2</formula1>
    </dataValidation>
  </dataValidations>
  <hyperlinks>
    <hyperlink ref="A18" location="'555'!Print_Area" display="'555'!Print_Area"/>
    <hyperlink ref="E18:L18" location="'565'!A1" display="Schedule of Interinstitutional Transfers"/>
    <hyperlink ref="A17" location="'550'!Print_Area" display="'550'!Print_Area"/>
    <hyperlink ref="E17:L17" location="'535'!A1" display="Schedule of Advances"/>
    <hyperlink ref="E17:O17" location="'550'!Print_Area" display="Schedule of Advances"/>
    <hyperlink ref="E18:O18" location="'555'!Print_Area" display="Schedule of Interinstitutional Transfers"/>
    <hyperlink ref="A19" location="'560'!Print_Area" display="'560'!Print_Area"/>
    <hyperlink ref="E19:L19" location="'565'!A1" display="Schedule of Interinstitutional Transfers"/>
    <hyperlink ref="E19:O19" location="'560'!Print_Area" display="Schedule of Agency Nonroutine Transfers"/>
  </hyperlinks>
  <pageMargins left="0.6" right="0.6" top="0.5" bottom="0.5" header="0.3" footer="0.3"/>
  <pageSetup scale="75" fitToHeight="2" orientation="portrait" r:id="rId5"/>
  <headerFooter>
    <oddFooter>&amp;L&amp;D &amp;T&amp;R&amp;A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tabColor rgb="FFFFFF00"/>
  </sheetPr>
  <dimension ref="A1:D64"/>
  <sheetViews>
    <sheetView workbookViewId="0">
      <selection activeCell="A3" sqref="A3"/>
    </sheetView>
  </sheetViews>
  <sheetFormatPr defaultRowHeight="12.75"/>
  <cols>
    <col min="1" max="1" width="42.5703125" bestFit="1" customWidth="1"/>
    <col min="3" max="3" width="47.140625" bestFit="1" customWidth="1"/>
    <col min="4" max="4" width="14" bestFit="1" customWidth="1"/>
  </cols>
  <sheetData>
    <row r="1" spans="1:4" ht="15.75">
      <c r="B1" s="21" t="s">
        <v>153</v>
      </c>
      <c r="C1" s="46" t="s">
        <v>243</v>
      </c>
      <c r="D1" s="20"/>
    </row>
    <row r="2" spans="1:4" ht="31.5">
      <c r="B2" s="22" t="s">
        <v>311</v>
      </c>
      <c r="C2" s="23" t="s">
        <v>624</v>
      </c>
      <c r="D2" s="24" t="s">
        <v>312</v>
      </c>
    </row>
    <row r="3" spans="1:4" ht="15.75">
      <c r="A3" t="str">
        <f>CONCATENATE(B3," ",C3)</f>
        <v>01 North Carolina General Assembly</v>
      </c>
      <c r="B3" s="6" t="s">
        <v>480</v>
      </c>
      <c r="C3" s="5" t="s">
        <v>52</v>
      </c>
      <c r="D3" s="5" t="s">
        <v>229</v>
      </c>
    </row>
    <row r="4" spans="1:4" ht="15.75">
      <c r="A4" t="str">
        <f t="shared" ref="A4:A64" si="0">CONCATENATE(B4," ",C4)</f>
        <v>02 Administrative Office of the Courts</v>
      </c>
      <c r="B4" s="6" t="s">
        <v>481</v>
      </c>
      <c r="C4" s="5" t="s">
        <v>287</v>
      </c>
      <c r="D4" s="5" t="s">
        <v>229</v>
      </c>
    </row>
    <row r="5" spans="1:4" ht="15.75">
      <c r="A5" t="str">
        <f t="shared" si="0"/>
        <v>03 Office of the Governor</v>
      </c>
      <c r="B5" s="6" t="s">
        <v>253</v>
      </c>
      <c r="C5" s="5" t="s">
        <v>288</v>
      </c>
      <c r="D5" s="5" t="s">
        <v>229</v>
      </c>
    </row>
    <row r="6" spans="1:4" ht="15.75">
      <c r="A6" t="str">
        <f t="shared" si="0"/>
        <v>04 Office of Lieutenant Governor</v>
      </c>
      <c r="B6" s="6" t="s">
        <v>482</v>
      </c>
      <c r="C6" s="5" t="s">
        <v>289</v>
      </c>
      <c r="D6" s="5" t="s">
        <v>229</v>
      </c>
    </row>
    <row r="7" spans="1:4" ht="15.75">
      <c r="A7" t="str">
        <f t="shared" si="0"/>
        <v>05 Office of the Secretary of State</v>
      </c>
      <c r="B7" s="6" t="s">
        <v>483</v>
      </c>
      <c r="C7" s="5" t="s">
        <v>53</v>
      </c>
      <c r="D7" s="5" t="s">
        <v>229</v>
      </c>
    </row>
    <row r="8" spans="1:4" ht="15.75">
      <c r="A8" t="str">
        <f t="shared" si="0"/>
        <v>06 Office of the State Auditor</v>
      </c>
      <c r="B8" s="6" t="s">
        <v>484</v>
      </c>
      <c r="C8" s="5" t="s">
        <v>47</v>
      </c>
      <c r="D8" s="5" t="s">
        <v>229</v>
      </c>
    </row>
    <row r="9" spans="1:4" ht="15.75">
      <c r="A9" t="str">
        <f t="shared" si="0"/>
        <v xml:space="preserve">07 Department of the State Treasurer </v>
      </c>
      <c r="B9" s="6" t="s">
        <v>485</v>
      </c>
      <c r="C9" s="5" t="s">
        <v>6</v>
      </c>
      <c r="D9" s="5" t="s">
        <v>229</v>
      </c>
    </row>
    <row r="10" spans="1:4" ht="15.75">
      <c r="A10" t="str">
        <f t="shared" si="0"/>
        <v xml:space="preserve">08 Department of Public Instruction </v>
      </c>
      <c r="B10" s="6" t="s">
        <v>486</v>
      </c>
      <c r="C10" s="5" t="s">
        <v>169</v>
      </c>
      <c r="D10" s="5" t="s">
        <v>229</v>
      </c>
    </row>
    <row r="11" spans="1:4" ht="15.75">
      <c r="A11" t="str">
        <f t="shared" si="0"/>
        <v xml:space="preserve">09 Department of Justice </v>
      </c>
      <c r="B11" s="6" t="s">
        <v>487</v>
      </c>
      <c r="C11" s="5" t="s">
        <v>57</v>
      </c>
      <c r="D11" s="5" t="s">
        <v>229</v>
      </c>
    </row>
    <row r="12" spans="1:4" ht="15.75">
      <c r="A12" t="str">
        <f t="shared" si="0"/>
        <v>10 Department of Agriculture</v>
      </c>
      <c r="B12" s="6" t="s">
        <v>488</v>
      </c>
      <c r="C12" s="5" t="s">
        <v>58</v>
      </c>
      <c r="D12" s="5" t="s">
        <v>229</v>
      </c>
    </row>
    <row r="13" spans="1:4" ht="15.75">
      <c r="A13" t="str">
        <f t="shared" si="0"/>
        <v>11 Department of Labor</v>
      </c>
      <c r="B13" s="6" t="s">
        <v>489</v>
      </c>
      <c r="C13" s="5" t="s">
        <v>59</v>
      </c>
      <c r="D13" s="5" t="s">
        <v>229</v>
      </c>
    </row>
    <row r="14" spans="1:4" ht="15.75">
      <c r="A14" t="str">
        <f t="shared" si="0"/>
        <v xml:space="preserve">12 Department of Insurance </v>
      </c>
      <c r="B14" s="6" t="s">
        <v>490</v>
      </c>
      <c r="C14" s="5" t="s">
        <v>60</v>
      </c>
      <c r="D14" s="5" t="s">
        <v>229</v>
      </c>
    </row>
    <row r="15" spans="1:4" ht="15.75">
      <c r="A15" t="str">
        <f t="shared" si="0"/>
        <v xml:space="preserve">13 Department of Administration </v>
      </c>
      <c r="B15" s="6" t="s">
        <v>231</v>
      </c>
      <c r="C15" s="5" t="s">
        <v>40</v>
      </c>
      <c r="D15" s="5" t="s">
        <v>229</v>
      </c>
    </row>
    <row r="16" spans="1:4" ht="15.75">
      <c r="A16" t="str">
        <f t="shared" si="0"/>
        <v xml:space="preserve">14 Office of the State Controller </v>
      </c>
      <c r="B16" s="6" t="s">
        <v>491</v>
      </c>
      <c r="C16" s="5" t="s">
        <v>41</v>
      </c>
      <c r="D16" s="5" t="s">
        <v>229</v>
      </c>
    </row>
    <row r="17" spans="1:4" ht="15.75">
      <c r="A17" t="str">
        <f t="shared" si="0"/>
        <v>15 Department of Transportation</v>
      </c>
      <c r="B17" s="6" t="s">
        <v>492</v>
      </c>
      <c r="C17" s="5" t="s">
        <v>22</v>
      </c>
      <c r="D17" s="5" t="s">
        <v>229</v>
      </c>
    </row>
    <row r="18" spans="1:4" ht="15.75">
      <c r="A18" t="str">
        <f t="shared" si="0"/>
        <v>16 Department of Environmental Quality</v>
      </c>
      <c r="B18" s="6" t="s">
        <v>493</v>
      </c>
      <c r="C18" s="16" t="s">
        <v>623</v>
      </c>
      <c r="D18" s="5" t="s">
        <v>229</v>
      </c>
    </row>
    <row r="19" spans="1:4" ht="15.75">
      <c r="A19" t="str">
        <f t="shared" si="0"/>
        <v>17 Wildlife Resources Commission</v>
      </c>
      <c r="B19" s="6" t="s">
        <v>494</v>
      </c>
      <c r="C19" s="5" t="s">
        <v>245</v>
      </c>
      <c r="D19" s="5" t="s">
        <v>229</v>
      </c>
    </row>
    <row r="20" spans="1:4" ht="15.75">
      <c r="A20" t="str">
        <f t="shared" si="0"/>
        <v>19 Dept. of Public Safety</v>
      </c>
      <c r="B20" s="6" t="s">
        <v>345</v>
      </c>
      <c r="C20" s="16" t="s">
        <v>346</v>
      </c>
      <c r="D20" s="5" t="s">
        <v>229</v>
      </c>
    </row>
    <row r="21" spans="1:4" ht="15.75">
      <c r="A21" t="str">
        <f t="shared" si="0"/>
        <v>2X Dept. of Health and Human Services</v>
      </c>
      <c r="B21" s="6" t="s">
        <v>246</v>
      </c>
      <c r="C21" s="5" t="s">
        <v>102</v>
      </c>
      <c r="D21" s="5" t="s">
        <v>229</v>
      </c>
    </row>
    <row r="22" spans="1:4" ht="15.75">
      <c r="A22" t="str">
        <f t="shared" si="0"/>
        <v>3X DHHS - Mental Health</v>
      </c>
      <c r="B22" s="6" t="s">
        <v>80</v>
      </c>
      <c r="C22" s="5" t="s">
        <v>247</v>
      </c>
      <c r="D22" s="5" t="s">
        <v>229</v>
      </c>
    </row>
    <row r="23" spans="1:4" s="66" customFormat="1" ht="15.75">
      <c r="A23" s="66" t="str">
        <f t="shared" si="0"/>
        <v>40 Department of Military &amp; Veterans Affairs</v>
      </c>
      <c r="B23" s="6" t="s">
        <v>663</v>
      </c>
      <c r="C23" s="16" t="s">
        <v>618</v>
      </c>
      <c r="D23" s="5" t="s">
        <v>229</v>
      </c>
    </row>
    <row r="24" spans="1:4" ht="15.75">
      <c r="A24" t="str">
        <f t="shared" si="0"/>
        <v>41 Department of Information Technology</v>
      </c>
      <c r="B24" s="6" t="s">
        <v>101</v>
      </c>
      <c r="C24" s="16" t="s">
        <v>619</v>
      </c>
      <c r="D24" s="5" t="s">
        <v>229</v>
      </c>
    </row>
    <row r="25" spans="1:4" ht="15.75">
      <c r="A25" t="str">
        <f t="shared" si="0"/>
        <v>43 Department of Commerce</v>
      </c>
      <c r="B25" s="6" t="s">
        <v>495</v>
      </c>
      <c r="C25" s="5" t="s">
        <v>81</v>
      </c>
      <c r="D25" s="5" t="s">
        <v>229</v>
      </c>
    </row>
    <row r="26" spans="1:4" ht="15.75">
      <c r="A26" t="str">
        <f t="shared" si="0"/>
        <v>45 Department of Revenue</v>
      </c>
      <c r="B26" s="6" t="s">
        <v>496</v>
      </c>
      <c r="C26" s="5" t="s">
        <v>82</v>
      </c>
      <c r="D26" s="5" t="s">
        <v>229</v>
      </c>
    </row>
    <row r="27" spans="1:4" ht="15.75">
      <c r="A27" t="str">
        <f t="shared" si="0"/>
        <v>46 Department of Natural and Cultural Resources</v>
      </c>
      <c r="B27" s="6" t="s">
        <v>497</v>
      </c>
      <c r="C27" s="16" t="s">
        <v>625</v>
      </c>
      <c r="D27" s="5" t="s">
        <v>229</v>
      </c>
    </row>
    <row r="28" spans="1:4" ht="15.75">
      <c r="A28" t="str">
        <f t="shared" si="0"/>
        <v>48X UNC Hlth Care Rep Unit (Combined Pkg)</v>
      </c>
      <c r="B28" s="6" t="s">
        <v>309</v>
      </c>
      <c r="C28" s="17" t="s">
        <v>320</v>
      </c>
      <c r="D28" s="16" t="s">
        <v>173</v>
      </c>
    </row>
    <row r="29" spans="1:4" ht="15.75">
      <c r="A29" t="str">
        <f t="shared" si="0"/>
        <v>48 UNC Hospitals</v>
      </c>
      <c r="B29" s="6" t="s">
        <v>319</v>
      </c>
      <c r="C29" s="5" t="s">
        <v>145</v>
      </c>
      <c r="D29" s="5" t="s">
        <v>173</v>
      </c>
    </row>
    <row r="30" spans="1:4" ht="15.75">
      <c r="A30" t="str">
        <f t="shared" si="0"/>
        <v>48E UNC Hospitals - Enterprise Fund</v>
      </c>
      <c r="B30" s="6" t="s">
        <v>225</v>
      </c>
      <c r="C30" s="5" t="s">
        <v>226</v>
      </c>
      <c r="D30" s="5" t="s">
        <v>173</v>
      </c>
    </row>
    <row r="31" spans="1:4" ht="15.75">
      <c r="A31" t="str">
        <f t="shared" si="0"/>
        <v>48L UNC Hospitals - LITF</v>
      </c>
      <c r="B31" s="6" t="s">
        <v>26</v>
      </c>
      <c r="C31" s="5" t="s">
        <v>27</v>
      </c>
      <c r="D31" s="5" t="s">
        <v>173</v>
      </c>
    </row>
    <row r="32" spans="1:4" ht="15.75">
      <c r="A32" t="str">
        <f t="shared" si="0"/>
        <v>48R Rex Healthcare</v>
      </c>
      <c r="B32" s="6" t="s">
        <v>25</v>
      </c>
      <c r="C32" s="5" t="s">
        <v>103</v>
      </c>
      <c r="D32" s="5" t="s">
        <v>173</v>
      </c>
    </row>
    <row r="33" spans="1:4" ht="15.75">
      <c r="A33" t="str">
        <f t="shared" si="0"/>
        <v>48C Chatham Hospital</v>
      </c>
      <c r="B33" s="6" t="s">
        <v>295</v>
      </c>
      <c r="C33" s="16" t="s">
        <v>296</v>
      </c>
      <c r="D33" s="5" t="s">
        <v>173</v>
      </c>
    </row>
    <row r="34" spans="1:4" ht="15.75">
      <c r="A34" t="str">
        <f t="shared" si="0"/>
        <v>48T UNC Hlth Care-Triangle Physicians Network</v>
      </c>
      <c r="B34" s="6" t="s">
        <v>304</v>
      </c>
      <c r="C34" s="17" t="s">
        <v>305</v>
      </c>
      <c r="D34" s="5" t="s">
        <v>173</v>
      </c>
    </row>
    <row r="35" spans="1:4" ht="15.75">
      <c r="A35" t="str">
        <f t="shared" si="0"/>
        <v>48HP High Point Regional Health</v>
      </c>
      <c r="B35" s="6" t="s">
        <v>369</v>
      </c>
      <c r="C35" s="17" t="s">
        <v>371</v>
      </c>
      <c r="D35" s="5" t="s">
        <v>173</v>
      </c>
    </row>
    <row r="36" spans="1:4" ht="15.75">
      <c r="A36" t="str">
        <f t="shared" si="0"/>
        <v>48CW Caldwell Memorial Hospital</v>
      </c>
      <c r="B36" s="6" t="s">
        <v>370</v>
      </c>
      <c r="C36" s="17" t="s">
        <v>372</v>
      </c>
      <c r="D36" s="5" t="s">
        <v>173</v>
      </c>
    </row>
    <row r="37" spans="1:4" ht="15.75">
      <c r="A37" t="str">
        <f t="shared" si="0"/>
        <v>50 Community College System Office</v>
      </c>
      <c r="B37" s="6" t="s">
        <v>498</v>
      </c>
      <c r="C37" s="5" t="s">
        <v>3</v>
      </c>
      <c r="D37" s="5" t="s">
        <v>229</v>
      </c>
    </row>
    <row r="38" spans="1:4" ht="15.75">
      <c r="A38" t="str">
        <f t="shared" si="0"/>
        <v>60 State Board of Elections</v>
      </c>
      <c r="B38" s="6" t="s">
        <v>499</v>
      </c>
      <c r="C38" s="5" t="s">
        <v>4</v>
      </c>
      <c r="D38" s="5" t="s">
        <v>229</v>
      </c>
    </row>
    <row r="39" spans="1:4" ht="15.75">
      <c r="A39" t="str">
        <f t="shared" si="0"/>
        <v>61 NC Education Lottery</v>
      </c>
      <c r="B39" s="6" t="s">
        <v>228</v>
      </c>
      <c r="C39" s="5" t="s">
        <v>104</v>
      </c>
      <c r="D39" s="5" t="s">
        <v>229</v>
      </c>
    </row>
    <row r="40" spans="1:4" ht="15.75">
      <c r="A40" t="str">
        <f t="shared" si="0"/>
        <v>67 Office of Administrative Hearings</v>
      </c>
      <c r="B40" s="6" t="s">
        <v>500</v>
      </c>
      <c r="C40" s="5" t="s">
        <v>42</v>
      </c>
      <c r="D40" s="5" t="s">
        <v>229</v>
      </c>
    </row>
    <row r="41" spans="1:4" ht="15.75">
      <c r="A41" t="str">
        <f t="shared" si="0"/>
        <v>69 USS North Carolina Battleship Comm.</v>
      </c>
      <c r="B41" s="6" t="s">
        <v>69</v>
      </c>
      <c r="C41" s="5" t="s">
        <v>155</v>
      </c>
      <c r="D41" s="5" t="s">
        <v>229</v>
      </c>
    </row>
    <row r="42" spans="1:4" ht="15.75">
      <c r="A42" t="str">
        <f t="shared" si="0"/>
        <v>6BC Deferred Comp &amp; NC 401(k)-Combined Pkg</v>
      </c>
      <c r="B42" s="53" t="s">
        <v>354</v>
      </c>
      <c r="C42" s="54" t="s">
        <v>353</v>
      </c>
      <c r="D42" s="5" t="s">
        <v>229</v>
      </c>
    </row>
    <row r="43" spans="1:4" ht="15.75">
      <c r="A43" t="str">
        <f t="shared" si="0"/>
        <v>87 NC School of Science &amp; Mathematics</v>
      </c>
      <c r="B43" s="6" t="s">
        <v>318</v>
      </c>
      <c r="C43" s="16" t="s">
        <v>293</v>
      </c>
      <c r="D43" s="5" t="s">
        <v>173</v>
      </c>
    </row>
    <row r="44" spans="1:4" ht="15.75">
      <c r="A44" t="str">
        <f t="shared" si="0"/>
        <v>90 General Fund - OSC</v>
      </c>
      <c r="B44" s="6" t="s">
        <v>277</v>
      </c>
      <c r="C44" s="5" t="s">
        <v>278</v>
      </c>
      <c r="D44" s="5" t="s">
        <v>229</v>
      </c>
    </row>
    <row r="45" spans="1:4" ht="15.75">
      <c r="A45" t="str">
        <f t="shared" si="0"/>
        <v>99 General Fund - DOR</v>
      </c>
      <c r="B45" s="6" t="s">
        <v>280</v>
      </c>
      <c r="C45" s="5" t="s">
        <v>279</v>
      </c>
      <c r="D45" s="5" t="s">
        <v>229</v>
      </c>
    </row>
    <row r="46" spans="1:4" ht="15.75">
      <c r="A46" t="str">
        <f t="shared" si="0"/>
        <v>RX OSC-Central Accounts</v>
      </c>
      <c r="B46" s="6" t="s">
        <v>5</v>
      </c>
      <c r="C46" s="5" t="s">
        <v>97</v>
      </c>
      <c r="D46" s="5" t="s">
        <v>229</v>
      </c>
    </row>
    <row r="47" spans="1:4" ht="15.75">
      <c r="A47" t="str">
        <f t="shared" si="0"/>
        <v>U10 UNC-General Administration</v>
      </c>
      <c r="B47" s="6" t="s">
        <v>71</v>
      </c>
      <c r="C47" s="5" t="s">
        <v>28</v>
      </c>
      <c r="D47" s="5" t="s">
        <v>173</v>
      </c>
    </row>
    <row r="48" spans="1:4" ht="15.75">
      <c r="A48" t="str">
        <f t="shared" si="0"/>
        <v>U20 UNC at Chapel Hill</v>
      </c>
      <c r="B48" s="6" t="s">
        <v>72</v>
      </c>
      <c r="C48" s="5" t="s">
        <v>156</v>
      </c>
      <c r="D48" s="5" t="s">
        <v>173</v>
      </c>
    </row>
    <row r="49" spans="1:4" ht="15.75">
      <c r="A49" t="str">
        <f t="shared" si="0"/>
        <v>U30 North Carolina State University</v>
      </c>
      <c r="B49" s="6" t="s">
        <v>73</v>
      </c>
      <c r="C49" s="5" t="s">
        <v>29</v>
      </c>
      <c r="D49" s="5" t="s">
        <v>173</v>
      </c>
    </row>
    <row r="50" spans="1:4" ht="15.75">
      <c r="A50" t="str">
        <f t="shared" si="0"/>
        <v>U40 UNC at Greensboro</v>
      </c>
      <c r="B50" s="6" t="s">
        <v>74</v>
      </c>
      <c r="C50" s="5" t="s">
        <v>157</v>
      </c>
      <c r="D50" s="5" t="s">
        <v>173</v>
      </c>
    </row>
    <row r="51" spans="1:4" ht="15.75">
      <c r="A51" t="str">
        <f t="shared" si="0"/>
        <v>U50 UNC at Charlotte</v>
      </c>
      <c r="B51" s="6" t="s">
        <v>75</v>
      </c>
      <c r="C51" s="5" t="s">
        <v>33</v>
      </c>
      <c r="D51" s="5" t="s">
        <v>173</v>
      </c>
    </row>
    <row r="52" spans="1:4" ht="15.75">
      <c r="A52" t="str">
        <f t="shared" si="0"/>
        <v>U55 UNC at Asheville</v>
      </c>
      <c r="B52" s="6" t="s">
        <v>76</v>
      </c>
      <c r="C52" s="5" t="s">
        <v>34</v>
      </c>
      <c r="D52" s="5" t="s">
        <v>173</v>
      </c>
    </row>
    <row r="53" spans="1:4" ht="15.75">
      <c r="A53" t="str">
        <f t="shared" si="0"/>
        <v>U60 UNC at Wilmington</v>
      </c>
      <c r="B53" s="6" t="s">
        <v>7</v>
      </c>
      <c r="C53" s="5" t="s">
        <v>35</v>
      </c>
      <c r="D53" s="5" t="s">
        <v>173</v>
      </c>
    </row>
    <row r="54" spans="1:4" ht="15.75">
      <c r="A54" t="str">
        <f t="shared" si="0"/>
        <v>U65 East Carolina University</v>
      </c>
      <c r="B54" s="6" t="s">
        <v>8</v>
      </c>
      <c r="C54" s="5" t="s">
        <v>0</v>
      </c>
      <c r="D54" s="5" t="s">
        <v>173</v>
      </c>
    </row>
    <row r="55" spans="1:4" ht="15.75">
      <c r="A55" t="str">
        <f t="shared" si="0"/>
        <v>U70 North Carolina A&amp;T University</v>
      </c>
      <c r="B55" s="6" t="s">
        <v>9</v>
      </c>
      <c r="C55" s="16" t="s">
        <v>292</v>
      </c>
      <c r="D55" s="5" t="s">
        <v>173</v>
      </c>
    </row>
    <row r="56" spans="1:4" ht="15.75">
      <c r="A56" t="str">
        <f t="shared" si="0"/>
        <v>U75 Western Carolina University</v>
      </c>
      <c r="B56" s="6" t="s">
        <v>10</v>
      </c>
      <c r="C56" s="5" t="s">
        <v>31</v>
      </c>
      <c r="D56" s="5" t="s">
        <v>173</v>
      </c>
    </row>
    <row r="57" spans="1:4" ht="15.75">
      <c r="A57" t="str">
        <f t="shared" si="0"/>
        <v>U80 Appalachian State University</v>
      </c>
      <c r="B57" s="6" t="s">
        <v>161</v>
      </c>
      <c r="C57" s="5" t="s">
        <v>30</v>
      </c>
      <c r="D57" s="5" t="s">
        <v>173</v>
      </c>
    </row>
    <row r="58" spans="1:4" ht="15.75">
      <c r="A58" t="str">
        <f t="shared" si="0"/>
        <v>U82 UNC at Pembroke</v>
      </c>
      <c r="B58" s="6" t="s">
        <v>162</v>
      </c>
      <c r="C58" s="5" t="s">
        <v>36</v>
      </c>
      <c r="D58" s="5" t="s">
        <v>173</v>
      </c>
    </row>
    <row r="59" spans="1:4" ht="15.75">
      <c r="A59" t="str">
        <f t="shared" si="0"/>
        <v>U84 Winston-Salem State University</v>
      </c>
      <c r="B59" s="6" t="s">
        <v>163</v>
      </c>
      <c r="C59" s="5" t="s">
        <v>32</v>
      </c>
      <c r="D59" s="5" t="s">
        <v>173</v>
      </c>
    </row>
    <row r="60" spans="1:4" ht="15.75">
      <c r="A60" t="str">
        <f t="shared" si="0"/>
        <v>U86 Elizabeth City State University</v>
      </c>
      <c r="B60" s="6" t="s">
        <v>164</v>
      </c>
      <c r="C60" s="5" t="s">
        <v>11</v>
      </c>
      <c r="D60" s="5" t="s">
        <v>173</v>
      </c>
    </row>
    <row r="61" spans="1:4" ht="15.75">
      <c r="A61" t="str">
        <f t="shared" si="0"/>
        <v>U88 Fayetteville State University</v>
      </c>
      <c r="B61" s="6" t="s">
        <v>165</v>
      </c>
      <c r="C61" s="5" t="s">
        <v>12</v>
      </c>
      <c r="D61" s="5" t="s">
        <v>173</v>
      </c>
    </row>
    <row r="62" spans="1:4" ht="15.75">
      <c r="A62" t="str">
        <f t="shared" si="0"/>
        <v>U90 North Carolina Central University</v>
      </c>
      <c r="B62" s="6" t="s">
        <v>166</v>
      </c>
      <c r="C62" s="5" t="s">
        <v>1</v>
      </c>
      <c r="D62" s="5" t="s">
        <v>173</v>
      </c>
    </row>
    <row r="63" spans="1:4" ht="15.75">
      <c r="A63" t="str">
        <f t="shared" si="0"/>
        <v>U92 UNC School of the Arts</v>
      </c>
      <c r="B63" s="6" t="s">
        <v>167</v>
      </c>
      <c r="C63" s="16" t="s">
        <v>291</v>
      </c>
      <c r="D63" s="5" t="s">
        <v>173</v>
      </c>
    </row>
    <row r="64" spans="1:4" ht="15.75">
      <c r="A64" t="str">
        <f t="shared" si="0"/>
        <v>ZL Gateway University Research Park, Inc.</v>
      </c>
      <c r="B64" s="6" t="s">
        <v>321</v>
      </c>
      <c r="C64" s="16" t="s">
        <v>322</v>
      </c>
      <c r="D64" s="5" t="s">
        <v>173</v>
      </c>
    </row>
  </sheetData>
  <hyperlinks>
    <hyperlink ref="C1" location="Index!A1" display="Office of the State Controller"/>
  </hyperlink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dimension ref="A1:G10"/>
  <sheetViews>
    <sheetView workbookViewId="0">
      <selection activeCell="A7" sqref="A7"/>
    </sheetView>
  </sheetViews>
  <sheetFormatPr defaultColWidth="9.140625" defaultRowHeight="15.75"/>
  <cols>
    <col min="1" max="1" width="10.140625" style="5" bestFit="1" customWidth="1"/>
    <col min="2" max="16384" width="9.140625" style="5"/>
  </cols>
  <sheetData>
    <row r="1" spans="1:7">
      <c r="A1" s="8" t="s">
        <v>54</v>
      </c>
    </row>
    <row r="2" spans="1:7">
      <c r="A2" s="9">
        <v>42916</v>
      </c>
      <c r="B2" s="5" t="s">
        <v>55</v>
      </c>
    </row>
    <row r="3" spans="1:7">
      <c r="A3" s="9">
        <v>42552</v>
      </c>
      <c r="B3" s="5" t="s">
        <v>146</v>
      </c>
    </row>
    <row r="4" spans="1:7">
      <c r="A4" s="9">
        <v>42551</v>
      </c>
      <c r="B4" s="5" t="s">
        <v>147</v>
      </c>
    </row>
    <row r="5" spans="1:7">
      <c r="A5" s="9">
        <v>42917</v>
      </c>
      <c r="B5" s="5" t="s">
        <v>43</v>
      </c>
    </row>
    <row r="6" spans="1:7">
      <c r="A6" s="9">
        <v>43281</v>
      </c>
      <c r="B6" s="5" t="s">
        <v>160</v>
      </c>
    </row>
    <row r="8" spans="1:7">
      <c r="A8" s="47" t="s">
        <v>342</v>
      </c>
      <c r="B8" s="48"/>
      <c r="C8" s="48"/>
      <c r="D8" s="48"/>
      <c r="E8" s="48"/>
      <c r="F8" s="48"/>
      <c r="G8" s="48"/>
    </row>
    <row r="9" spans="1:7">
      <c r="A9" s="48" t="s">
        <v>343</v>
      </c>
      <c r="B9" s="48"/>
      <c r="C9" s="48"/>
      <c r="D9" s="48"/>
      <c r="E9" s="48"/>
      <c r="F9" s="48"/>
      <c r="G9" s="48"/>
    </row>
    <row r="10" spans="1:7">
      <c r="A10" s="48" t="s">
        <v>344</v>
      </c>
      <c r="B10" s="48"/>
      <c r="C10" s="48"/>
      <c r="D10" s="48"/>
      <c r="E10" s="48"/>
      <c r="F10" s="48"/>
      <c r="G10" s="48"/>
    </row>
  </sheetData>
  <customSheetViews>
    <customSheetView guid="{B08879A4-635B-4C39-9937-AC7883D562FC}">
      <selection activeCell="A6" sqref="A6"/>
      <pageMargins left="0.75" right="0.75" top="1" bottom="1" header="0.5" footer="0.5"/>
      <headerFooter alignWithMargins="0"/>
    </customSheetView>
    <customSheetView guid="{9FCFC836-1CA5-48BF-958D-24D2EA94B219}">
      <selection activeCell="A6" sqref="A6"/>
      <pageMargins left="0.75" right="0.75" top="1" bottom="1" header="0.5" footer="0.5"/>
      <headerFooter alignWithMargins="0"/>
    </customSheetView>
  </customSheetViews>
  <phoneticPr fontId="11"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T167"/>
  <sheetViews>
    <sheetView showGridLines="0" zoomScaleNormal="100" workbookViewId="0">
      <selection activeCell="W17" sqref="W17"/>
    </sheetView>
  </sheetViews>
  <sheetFormatPr defaultRowHeight="15.75"/>
  <cols>
    <col min="1" max="1" width="11.5703125" style="114" customWidth="1"/>
    <col min="2" max="2" width="1.5703125" style="114" customWidth="1"/>
    <col min="3" max="3" width="15.42578125" style="114" customWidth="1"/>
    <col min="4" max="4" width="1.7109375" style="114" customWidth="1"/>
    <col min="5" max="5" width="24" style="114" customWidth="1"/>
    <col min="6" max="6" width="1.7109375" style="114" customWidth="1"/>
    <col min="7" max="7" width="17.42578125" style="114" customWidth="1"/>
    <col min="8" max="8" width="1.7109375" style="114" customWidth="1"/>
    <col min="9" max="9" width="18.28515625" style="114" customWidth="1"/>
    <col min="10" max="10" width="1.7109375" style="114" customWidth="1"/>
    <col min="11" max="11" width="32.42578125" style="114" customWidth="1"/>
    <col min="12" max="12" width="6.7109375" style="114" customWidth="1"/>
    <col min="13" max="13" width="7" style="114" hidden="1" customWidth="1"/>
    <col min="14" max="14" width="2" style="114" hidden="1" customWidth="1"/>
    <col min="15" max="18" width="7" style="114" hidden="1" customWidth="1"/>
    <col min="19" max="19" width="6.42578125" style="114" hidden="1" customWidth="1"/>
    <col min="20" max="257" width="9.140625" style="114"/>
    <col min="258" max="258" width="0" style="114" hidden="1" customWidth="1"/>
    <col min="259" max="259" width="15.42578125" style="114" customWidth="1"/>
    <col min="260" max="260" width="1.7109375" style="114" customWidth="1"/>
    <col min="261" max="261" width="22.5703125" style="114" customWidth="1"/>
    <col min="262" max="262" width="1.7109375" style="114" customWidth="1"/>
    <col min="263" max="263" width="17.42578125" style="114" customWidth="1"/>
    <col min="264" max="264" width="1.7109375" style="114" customWidth="1"/>
    <col min="265" max="265" width="14.140625" style="114" customWidth="1"/>
    <col min="266" max="266" width="1.7109375" style="114" customWidth="1"/>
    <col min="267" max="267" width="28.5703125" style="114" customWidth="1"/>
    <col min="268" max="268" width="4.7109375" style="114" customWidth="1"/>
    <col min="269" max="275" width="0" style="114" hidden="1" customWidth="1"/>
    <col min="276" max="513" width="9.140625" style="114"/>
    <col min="514" max="514" width="0" style="114" hidden="1" customWidth="1"/>
    <col min="515" max="515" width="15.42578125" style="114" customWidth="1"/>
    <col min="516" max="516" width="1.7109375" style="114" customWidth="1"/>
    <col min="517" max="517" width="22.5703125" style="114" customWidth="1"/>
    <col min="518" max="518" width="1.7109375" style="114" customWidth="1"/>
    <col min="519" max="519" width="17.42578125" style="114" customWidth="1"/>
    <col min="520" max="520" width="1.7109375" style="114" customWidth="1"/>
    <col min="521" max="521" width="14.140625" style="114" customWidth="1"/>
    <col min="522" max="522" width="1.7109375" style="114" customWidth="1"/>
    <col min="523" max="523" width="28.5703125" style="114" customWidth="1"/>
    <col min="524" max="524" width="4.7109375" style="114" customWidth="1"/>
    <col min="525" max="531" width="0" style="114" hidden="1" customWidth="1"/>
    <col min="532" max="769" width="9.140625" style="114"/>
    <col min="770" max="770" width="0" style="114" hidden="1" customWidth="1"/>
    <col min="771" max="771" width="15.42578125" style="114" customWidth="1"/>
    <col min="772" max="772" width="1.7109375" style="114" customWidth="1"/>
    <col min="773" max="773" width="22.5703125" style="114" customWidth="1"/>
    <col min="774" max="774" width="1.7109375" style="114" customWidth="1"/>
    <col min="775" max="775" width="17.42578125" style="114" customWidth="1"/>
    <col min="776" max="776" width="1.7109375" style="114" customWidth="1"/>
    <col min="777" max="777" width="14.140625" style="114" customWidth="1"/>
    <col min="778" max="778" width="1.7109375" style="114" customWidth="1"/>
    <col min="779" max="779" width="28.5703125" style="114" customWidth="1"/>
    <col min="780" max="780" width="4.7109375" style="114" customWidth="1"/>
    <col min="781" max="787" width="0" style="114" hidden="1" customWidth="1"/>
    <col min="788" max="1025" width="9.140625" style="114"/>
    <col min="1026" max="1026" width="0" style="114" hidden="1" customWidth="1"/>
    <col min="1027" max="1027" width="15.42578125" style="114" customWidth="1"/>
    <col min="1028" max="1028" width="1.7109375" style="114" customWidth="1"/>
    <col min="1029" max="1029" width="22.5703125" style="114" customWidth="1"/>
    <col min="1030" max="1030" width="1.7109375" style="114" customWidth="1"/>
    <col min="1031" max="1031" width="17.42578125" style="114" customWidth="1"/>
    <col min="1032" max="1032" width="1.7109375" style="114" customWidth="1"/>
    <col min="1033" max="1033" width="14.140625" style="114" customWidth="1"/>
    <col min="1034" max="1034" width="1.7109375" style="114" customWidth="1"/>
    <col min="1035" max="1035" width="28.5703125" style="114" customWidth="1"/>
    <col min="1036" max="1036" width="4.7109375" style="114" customWidth="1"/>
    <col min="1037" max="1043" width="0" style="114" hidden="1" customWidth="1"/>
    <col min="1044" max="1281" width="9.140625" style="114"/>
    <col min="1282" max="1282" width="0" style="114" hidden="1" customWidth="1"/>
    <col min="1283" max="1283" width="15.42578125" style="114" customWidth="1"/>
    <col min="1284" max="1284" width="1.7109375" style="114" customWidth="1"/>
    <col min="1285" max="1285" width="22.5703125" style="114" customWidth="1"/>
    <col min="1286" max="1286" width="1.7109375" style="114" customWidth="1"/>
    <col min="1287" max="1287" width="17.42578125" style="114" customWidth="1"/>
    <col min="1288" max="1288" width="1.7109375" style="114" customWidth="1"/>
    <col min="1289" max="1289" width="14.140625" style="114" customWidth="1"/>
    <col min="1290" max="1290" width="1.7109375" style="114" customWidth="1"/>
    <col min="1291" max="1291" width="28.5703125" style="114" customWidth="1"/>
    <col min="1292" max="1292" width="4.7109375" style="114" customWidth="1"/>
    <col min="1293" max="1299" width="0" style="114" hidden="1" customWidth="1"/>
    <col min="1300" max="1537" width="9.140625" style="114"/>
    <col min="1538" max="1538" width="0" style="114" hidden="1" customWidth="1"/>
    <col min="1539" max="1539" width="15.42578125" style="114" customWidth="1"/>
    <col min="1540" max="1540" width="1.7109375" style="114" customWidth="1"/>
    <col min="1541" max="1541" width="22.5703125" style="114" customWidth="1"/>
    <col min="1542" max="1542" width="1.7109375" style="114" customWidth="1"/>
    <col min="1543" max="1543" width="17.42578125" style="114" customWidth="1"/>
    <col min="1544" max="1544" width="1.7109375" style="114" customWidth="1"/>
    <col min="1545" max="1545" width="14.140625" style="114" customWidth="1"/>
    <col min="1546" max="1546" width="1.7109375" style="114" customWidth="1"/>
    <col min="1547" max="1547" width="28.5703125" style="114" customWidth="1"/>
    <col min="1548" max="1548" width="4.7109375" style="114" customWidth="1"/>
    <col min="1549" max="1555" width="0" style="114" hidden="1" customWidth="1"/>
    <col min="1556" max="1793" width="9.140625" style="114"/>
    <col min="1794" max="1794" width="0" style="114" hidden="1" customWidth="1"/>
    <col min="1795" max="1795" width="15.42578125" style="114" customWidth="1"/>
    <col min="1796" max="1796" width="1.7109375" style="114" customWidth="1"/>
    <col min="1797" max="1797" width="22.5703125" style="114" customWidth="1"/>
    <col min="1798" max="1798" width="1.7109375" style="114" customWidth="1"/>
    <col min="1799" max="1799" width="17.42578125" style="114" customWidth="1"/>
    <col min="1800" max="1800" width="1.7109375" style="114" customWidth="1"/>
    <col min="1801" max="1801" width="14.140625" style="114" customWidth="1"/>
    <col min="1802" max="1802" width="1.7109375" style="114" customWidth="1"/>
    <col min="1803" max="1803" width="28.5703125" style="114" customWidth="1"/>
    <col min="1804" max="1804" width="4.7109375" style="114" customWidth="1"/>
    <col min="1805" max="1811" width="0" style="114" hidden="1" customWidth="1"/>
    <col min="1812" max="2049" width="9.140625" style="114"/>
    <col min="2050" max="2050" width="0" style="114" hidden="1" customWidth="1"/>
    <col min="2051" max="2051" width="15.42578125" style="114" customWidth="1"/>
    <col min="2052" max="2052" width="1.7109375" style="114" customWidth="1"/>
    <col min="2053" max="2053" width="22.5703125" style="114" customWidth="1"/>
    <col min="2054" max="2054" width="1.7109375" style="114" customWidth="1"/>
    <col min="2055" max="2055" width="17.42578125" style="114" customWidth="1"/>
    <col min="2056" max="2056" width="1.7109375" style="114" customWidth="1"/>
    <col min="2057" max="2057" width="14.140625" style="114" customWidth="1"/>
    <col min="2058" max="2058" width="1.7109375" style="114" customWidth="1"/>
    <col min="2059" max="2059" width="28.5703125" style="114" customWidth="1"/>
    <col min="2060" max="2060" width="4.7109375" style="114" customWidth="1"/>
    <col min="2061" max="2067" width="0" style="114" hidden="1" customWidth="1"/>
    <col min="2068" max="2305" width="9.140625" style="114"/>
    <col min="2306" max="2306" width="0" style="114" hidden="1" customWidth="1"/>
    <col min="2307" max="2307" width="15.42578125" style="114" customWidth="1"/>
    <col min="2308" max="2308" width="1.7109375" style="114" customWidth="1"/>
    <col min="2309" max="2309" width="22.5703125" style="114" customWidth="1"/>
    <col min="2310" max="2310" width="1.7109375" style="114" customWidth="1"/>
    <col min="2311" max="2311" width="17.42578125" style="114" customWidth="1"/>
    <col min="2312" max="2312" width="1.7109375" style="114" customWidth="1"/>
    <col min="2313" max="2313" width="14.140625" style="114" customWidth="1"/>
    <col min="2314" max="2314" width="1.7109375" style="114" customWidth="1"/>
    <col min="2315" max="2315" width="28.5703125" style="114" customWidth="1"/>
    <col min="2316" max="2316" width="4.7109375" style="114" customWidth="1"/>
    <col min="2317" max="2323" width="0" style="114" hidden="1" customWidth="1"/>
    <col min="2324" max="2561" width="9.140625" style="114"/>
    <col min="2562" max="2562" width="0" style="114" hidden="1" customWidth="1"/>
    <col min="2563" max="2563" width="15.42578125" style="114" customWidth="1"/>
    <col min="2564" max="2564" width="1.7109375" style="114" customWidth="1"/>
    <col min="2565" max="2565" width="22.5703125" style="114" customWidth="1"/>
    <col min="2566" max="2566" width="1.7109375" style="114" customWidth="1"/>
    <col min="2567" max="2567" width="17.42578125" style="114" customWidth="1"/>
    <col min="2568" max="2568" width="1.7109375" style="114" customWidth="1"/>
    <col min="2569" max="2569" width="14.140625" style="114" customWidth="1"/>
    <col min="2570" max="2570" width="1.7109375" style="114" customWidth="1"/>
    <col min="2571" max="2571" width="28.5703125" style="114" customWidth="1"/>
    <col min="2572" max="2572" width="4.7109375" style="114" customWidth="1"/>
    <col min="2573" max="2579" width="0" style="114" hidden="1" customWidth="1"/>
    <col min="2580" max="2817" width="9.140625" style="114"/>
    <col min="2818" max="2818" width="0" style="114" hidden="1" customWidth="1"/>
    <col min="2819" max="2819" width="15.42578125" style="114" customWidth="1"/>
    <col min="2820" max="2820" width="1.7109375" style="114" customWidth="1"/>
    <col min="2821" max="2821" width="22.5703125" style="114" customWidth="1"/>
    <col min="2822" max="2822" width="1.7109375" style="114" customWidth="1"/>
    <col min="2823" max="2823" width="17.42578125" style="114" customWidth="1"/>
    <col min="2824" max="2824" width="1.7109375" style="114" customWidth="1"/>
    <col min="2825" max="2825" width="14.140625" style="114" customWidth="1"/>
    <col min="2826" max="2826" width="1.7109375" style="114" customWidth="1"/>
    <col min="2827" max="2827" width="28.5703125" style="114" customWidth="1"/>
    <col min="2828" max="2828" width="4.7109375" style="114" customWidth="1"/>
    <col min="2829" max="2835" width="0" style="114" hidden="1" customWidth="1"/>
    <col min="2836" max="3073" width="9.140625" style="114"/>
    <col min="3074" max="3074" width="0" style="114" hidden="1" customWidth="1"/>
    <col min="3075" max="3075" width="15.42578125" style="114" customWidth="1"/>
    <col min="3076" max="3076" width="1.7109375" style="114" customWidth="1"/>
    <col min="3077" max="3077" width="22.5703125" style="114" customWidth="1"/>
    <col min="3078" max="3078" width="1.7109375" style="114" customWidth="1"/>
    <col min="3079" max="3079" width="17.42578125" style="114" customWidth="1"/>
    <col min="3080" max="3080" width="1.7109375" style="114" customWidth="1"/>
    <col min="3081" max="3081" width="14.140625" style="114" customWidth="1"/>
    <col min="3082" max="3082" width="1.7109375" style="114" customWidth="1"/>
    <col min="3083" max="3083" width="28.5703125" style="114" customWidth="1"/>
    <col min="3084" max="3084" width="4.7109375" style="114" customWidth="1"/>
    <col min="3085" max="3091" width="0" style="114" hidden="1" customWidth="1"/>
    <col min="3092" max="3329" width="9.140625" style="114"/>
    <col min="3330" max="3330" width="0" style="114" hidden="1" customWidth="1"/>
    <col min="3331" max="3331" width="15.42578125" style="114" customWidth="1"/>
    <col min="3332" max="3332" width="1.7109375" style="114" customWidth="1"/>
    <col min="3333" max="3333" width="22.5703125" style="114" customWidth="1"/>
    <col min="3334" max="3334" width="1.7109375" style="114" customWidth="1"/>
    <col min="3335" max="3335" width="17.42578125" style="114" customWidth="1"/>
    <col min="3336" max="3336" width="1.7109375" style="114" customWidth="1"/>
    <col min="3337" max="3337" width="14.140625" style="114" customWidth="1"/>
    <col min="3338" max="3338" width="1.7109375" style="114" customWidth="1"/>
    <col min="3339" max="3339" width="28.5703125" style="114" customWidth="1"/>
    <col min="3340" max="3340" width="4.7109375" style="114" customWidth="1"/>
    <col min="3341" max="3347" width="0" style="114" hidden="1" customWidth="1"/>
    <col min="3348" max="3585" width="9.140625" style="114"/>
    <col min="3586" max="3586" width="0" style="114" hidden="1" customWidth="1"/>
    <col min="3587" max="3587" width="15.42578125" style="114" customWidth="1"/>
    <col min="3588" max="3588" width="1.7109375" style="114" customWidth="1"/>
    <col min="3589" max="3589" width="22.5703125" style="114" customWidth="1"/>
    <col min="3590" max="3590" width="1.7109375" style="114" customWidth="1"/>
    <col min="3591" max="3591" width="17.42578125" style="114" customWidth="1"/>
    <col min="3592" max="3592" width="1.7109375" style="114" customWidth="1"/>
    <col min="3593" max="3593" width="14.140625" style="114" customWidth="1"/>
    <col min="3594" max="3594" width="1.7109375" style="114" customWidth="1"/>
    <col min="3595" max="3595" width="28.5703125" style="114" customWidth="1"/>
    <col min="3596" max="3596" width="4.7109375" style="114" customWidth="1"/>
    <col min="3597" max="3603" width="0" style="114" hidden="1" customWidth="1"/>
    <col min="3604" max="3841" width="9.140625" style="114"/>
    <col min="3842" max="3842" width="0" style="114" hidden="1" customWidth="1"/>
    <col min="3843" max="3843" width="15.42578125" style="114" customWidth="1"/>
    <col min="3844" max="3844" width="1.7109375" style="114" customWidth="1"/>
    <col min="3845" max="3845" width="22.5703125" style="114" customWidth="1"/>
    <col min="3846" max="3846" width="1.7109375" style="114" customWidth="1"/>
    <col min="3847" max="3847" width="17.42578125" style="114" customWidth="1"/>
    <col min="3848" max="3848" width="1.7109375" style="114" customWidth="1"/>
    <col min="3849" max="3849" width="14.140625" style="114" customWidth="1"/>
    <col min="3850" max="3850" width="1.7109375" style="114" customWidth="1"/>
    <col min="3851" max="3851" width="28.5703125" style="114" customWidth="1"/>
    <col min="3852" max="3852" width="4.7109375" style="114" customWidth="1"/>
    <col min="3853" max="3859" width="0" style="114" hidden="1" customWidth="1"/>
    <col min="3860" max="4097" width="9.140625" style="114"/>
    <col min="4098" max="4098" width="0" style="114" hidden="1" customWidth="1"/>
    <col min="4099" max="4099" width="15.42578125" style="114" customWidth="1"/>
    <col min="4100" max="4100" width="1.7109375" style="114" customWidth="1"/>
    <col min="4101" max="4101" width="22.5703125" style="114" customWidth="1"/>
    <col min="4102" max="4102" width="1.7109375" style="114" customWidth="1"/>
    <col min="4103" max="4103" width="17.42578125" style="114" customWidth="1"/>
    <col min="4104" max="4104" width="1.7109375" style="114" customWidth="1"/>
    <col min="4105" max="4105" width="14.140625" style="114" customWidth="1"/>
    <col min="4106" max="4106" width="1.7109375" style="114" customWidth="1"/>
    <col min="4107" max="4107" width="28.5703125" style="114" customWidth="1"/>
    <col min="4108" max="4108" width="4.7109375" style="114" customWidth="1"/>
    <col min="4109" max="4115" width="0" style="114" hidden="1" customWidth="1"/>
    <col min="4116" max="4353" width="9.140625" style="114"/>
    <col min="4354" max="4354" width="0" style="114" hidden="1" customWidth="1"/>
    <col min="4355" max="4355" width="15.42578125" style="114" customWidth="1"/>
    <col min="4356" max="4356" width="1.7109375" style="114" customWidth="1"/>
    <col min="4357" max="4357" width="22.5703125" style="114" customWidth="1"/>
    <col min="4358" max="4358" width="1.7109375" style="114" customWidth="1"/>
    <col min="4359" max="4359" width="17.42578125" style="114" customWidth="1"/>
    <col min="4360" max="4360" width="1.7109375" style="114" customWidth="1"/>
    <col min="4361" max="4361" width="14.140625" style="114" customWidth="1"/>
    <col min="4362" max="4362" width="1.7109375" style="114" customWidth="1"/>
    <col min="4363" max="4363" width="28.5703125" style="114" customWidth="1"/>
    <col min="4364" max="4364" width="4.7109375" style="114" customWidth="1"/>
    <col min="4365" max="4371" width="0" style="114" hidden="1" customWidth="1"/>
    <col min="4372" max="4609" width="9.140625" style="114"/>
    <col min="4610" max="4610" width="0" style="114" hidden="1" customWidth="1"/>
    <col min="4611" max="4611" width="15.42578125" style="114" customWidth="1"/>
    <col min="4612" max="4612" width="1.7109375" style="114" customWidth="1"/>
    <col min="4613" max="4613" width="22.5703125" style="114" customWidth="1"/>
    <col min="4614" max="4614" width="1.7109375" style="114" customWidth="1"/>
    <col min="4615" max="4615" width="17.42578125" style="114" customWidth="1"/>
    <col min="4616" max="4616" width="1.7109375" style="114" customWidth="1"/>
    <col min="4617" max="4617" width="14.140625" style="114" customWidth="1"/>
    <col min="4618" max="4618" width="1.7109375" style="114" customWidth="1"/>
    <col min="4619" max="4619" width="28.5703125" style="114" customWidth="1"/>
    <col min="4620" max="4620" width="4.7109375" style="114" customWidth="1"/>
    <col min="4621" max="4627" width="0" style="114" hidden="1" customWidth="1"/>
    <col min="4628" max="4865" width="9.140625" style="114"/>
    <col min="4866" max="4866" width="0" style="114" hidden="1" customWidth="1"/>
    <col min="4867" max="4867" width="15.42578125" style="114" customWidth="1"/>
    <col min="4868" max="4868" width="1.7109375" style="114" customWidth="1"/>
    <col min="4869" max="4869" width="22.5703125" style="114" customWidth="1"/>
    <col min="4870" max="4870" width="1.7109375" style="114" customWidth="1"/>
    <col min="4871" max="4871" width="17.42578125" style="114" customWidth="1"/>
    <col min="4872" max="4872" width="1.7109375" style="114" customWidth="1"/>
    <col min="4873" max="4873" width="14.140625" style="114" customWidth="1"/>
    <col min="4874" max="4874" width="1.7109375" style="114" customWidth="1"/>
    <col min="4875" max="4875" width="28.5703125" style="114" customWidth="1"/>
    <col min="4876" max="4876" width="4.7109375" style="114" customWidth="1"/>
    <col min="4877" max="4883" width="0" style="114" hidden="1" customWidth="1"/>
    <col min="4884" max="5121" width="9.140625" style="114"/>
    <col min="5122" max="5122" width="0" style="114" hidden="1" customWidth="1"/>
    <col min="5123" max="5123" width="15.42578125" style="114" customWidth="1"/>
    <col min="5124" max="5124" width="1.7109375" style="114" customWidth="1"/>
    <col min="5125" max="5125" width="22.5703125" style="114" customWidth="1"/>
    <col min="5126" max="5126" width="1.7109375" style="114" customWidth="1"/>
    <col min="5127" max="5127" width="17.42578125" style="114" customWidth="1"/>
    <col min="5128" max="5128" width="1.7109375" style="114" customWidth="1"/>
    <col min="5129" max="5129" width="14.140625" style="114" customWidth="1"/>
    <col min="5130" max="5130" width="1.7109375" style="114" customWidth="1"/>
    <col min="5131" max="5131" width="28.5703125" style="114" customWidth="1"/>
    <col min="5132" max="5132" width="4.7109375" style="114" customWidth="1"/>
    <col min="5133" max="5139" width="0" style="114" hidden="1" customWidth="1"/>
    <col min="5140" max="5377" width="9.140625" style="114"/>
    <col min="5378" max="5378" width="0" style="114" hidden="1" customWidth="1"/>
    <col min="5379" max="5379" width="15.42578125" style="114" customWidth="1"/>
    <col min="5380" max="5380" width="1.7109375" style="114" customWidth="1"/>
    <col min="5381" max="5381" width="22.5703125" style="114" customWidth="1"/>
    <col min="5382" max="5382" width="1.7109375" style="114" customWidth="1"/>
    <col min="5383" max="5383" width="17.42578125" style="114" customWidth="1"/>
    <col min="5384" max="5384" width="1.7109375" style="114" customWidth="1"/>
    <col min="5385" max="5385" width="14.140625" style="114" customWidth="1"/>
    <col min="5386" max="5386" width="1.7109375" style="114" customWidth="1"/>
    <col min="5387" max="5387" width="28.5703125" style="114" customWidth="1"/>
    <col min="5388" max="5388" width="4.7109375" style="114" customWidth="1"/>
    <col min="5389" max="5395" width="0" style="114" hidden="1" customWidth="1"/>
    <col min="5396" max="5633" width="9.140625" style="114"/>
    <col min="5634" max="5634" width="0" style="114" hidden="1" customWidth="1"/>
    <col min="5635" max="5635" width="15.42578125" style="114" customWidth="1"/>
    <col min="5636" max="5636" width="1.7109375" style="114" customWidth="1"/>
    <col min="5637" max="5637" width="22.5703125" style="114" customWidth="1"/>
    <col min="5638" max="5638" width="1.7109375" style="114" customWidth="1"/>
    <col min="5639" max="5639" width="17.42578125" style="114" customWidth="1"/>
    <col min="5640" max="5640" width="1.7109375" style="114" customWidth="1"/>
    <col min="5641" max="5641" width="14.140625" style="114" customWidth="1"/>
    <col min="5642" max="5642" width="1.7109375" style="114" customWidth="1"/>
    <col min="5643" max="5643" width="28.5703125" style="114" customWidth="1"/>
    <col min="5644" max="5644" width="4.7109375" style="114" customWidth="1"/>
    <col min="5645" max="5651" width="0" style="114" hidden="1" customWidth="1"/>
    <col min="5652" max="5889" width="9.140625" style="114"/>
    <col min="5890" max="5890" width="0" style="114" hidden="1" customWidth="1"/>
    <col min="5891" max="5891" width="15.42578125" style="114" customWidth="1"/>
    <col min="5892" max="5892" width="1.7109375" style="114" customWidth="1"/>
    <col min="5893" max="5893" width="22.5703125" style="114" customWidth="1"/>
    <col min="5894" max="5894" width="1.7109375" style="114" customWidth="1"/>
    <col min="5895" max="5895" width="17.42578125" style="114" customWidth="1"/>
    <col min="5896" max="5896" width="1.7109375" style="114" customWidth="1"/>
    <col min="5897" max="5897" width="14.140625" style="114" customWidth="1"/>
    <col min="5898" max="5898" width="1.7109375" style="114" customWidth="1"/>
    <col min="5899" max="5899" width="28.5703125" style="114" customWidth="1"/>
    <col min="5900" max="5900" width="4.7109375" style="114" customWidth="1"/>
    <col min="5901" max="5907" width="0" style="114" hidden="1" customWidth="1"/>
    <col min="5908" max="6145" width="9.140625" style="114"/>
    <col min="6146" max="6146" width="0" style="114" hidden="1" customWidth="1"/>
    <col min="6147" max="6147" width="15.42578125" style="114" customWidth="1"/>
    <col min="6148" max="6148" width="1.7109375" style="114" customWidth="1"/>
    <col min="6149" max="6149" width="22.5703125" style="114" customWidth="1"/>
    <col min="6150" max="6150" width="1.7109375" style="114" customWidth="1"/>
    <col min="6151" max="6151" width="17.42578125" style="114" customWidth="1"/>
    <col min="6152" max="6152" width="1.7109375" style="114" customWidth="1"/>
    <col min="6153" max="6153" width="14.140625" style="114" customWidth="1"/>
    <col min="6154" max="6154" width="1.7109375" style="114" customWidth="1"/>
    <col min="6155" max="6155" width="28.5703125" style="114" customWidth="1"/>
    <col min="6156" max="6156" width="4.7109375" style="114" customWidth="1"/>
    <col min="6157" max="6163" width="0" style="114" hidden="1" customWidth="1"/>
    <col min="6164" max="6401" width="9.140625" style="114"/>
    <col min="6402" max="6402" width="0" style="114" hidden="1" customWidth="1"/>
    <col min="6403" max="6403" width="15.42578125" style="114" customWidth="1"/>
    <col min="6404" max="6404" width="1.7109375" style="114" customWidth="1"/>
    <col min="6405" max="6405" width="22.5703125" style="114" customWidth="1"/>
    <col min="6406" max="6406" width="1.7109375" style="114" customWidth="1"/>
    <col min="6407" max="6407" width="17.42578125" style="114" customWidth="1"/>
    <col min="6408" max="6408" width="1.7109375" style="114" customWidth="1"/>
    <col min="6409" max="6409" width="14.140625" style="114" customWidth="1"/>
    <col min="6410" max="6410" width="1.7109375" style="114" customWidth="1"/>
    <col min="6411" max="6411" width="28.5703125" style="114" customWidth="1"/>
    <col min="6412" max="6412" width="4.7109375" style="114" customWidth="1"/>
    <col min="6413" max="6419" width="0" style="114" hidden="1" customWidth="1"/>
    <col min="6420" max="6657" width="9.140625" style="114"/>
    <col min="6658" max="6658" width="0" style="114" hidden="1" customWidth="1"/>
    <col min="6659" max="6659" width="15.42578125" style="114" customWidth="1"/>
    <col min="6660" max="6660" width="1.7109375" style="114" customWidth="1"/>
    <col min="6661" max="6661" width="22.5703125" style="114" customWidth="1"/>
    <col min="6662" max="6662" width="1.7109375" style="114" customWidth="1"/>
    <col min="6663" max="6663" width="17.42578125" style="114" customWidth="1"/>
    <col min="6664" max="6664" width="1.7109375" style="114" customWidth="1"/>
    <col min="6665" max="6665" width="14.140625" style="114" customWidth="1"/>
    <col min="6666" max="6666" width="1.7109375" style="114" customWidth="1"/>
    <col min="6667" max="6667" width="28.5703125" style="114" customWidth="1"/>
    <col min="6668" max="6668" width="4.7109375" style="114" customWidth="1"/>
    <col min="6669" max="6675" width="0" style="114" hidden="1" customWidth="1"/>
    <col min="6676" max="6913" width="9.140625" style="114"/>
    <col min="6914" max="6914" width="0" style="114" hidden="1" customWidth="1"/>
    <col min="6915" max="6915" width="15.42578125" style="114" customWidth="1"/>
    <col min="6916" max="6916" width="1.7109375" style="114" customWidth="1"/>
    <col min="6917" max="6917" width="22.5703125" style="114" customWidth="1"/>
    <col min="6918" max="6918" width="1.7109375" style="114" customWidth="1"/>
    <col min="6919" max="6919" width="17.42578125" style="114" customWidth="1"/>
    <col min="6920" max="6920" width="1.7109375" style="114" customWidth="1"/>
    <col min="6921" max="6921" width="14.140625" style="114" customWidth="1"/>
    <col min="6922" max="6922" width="1.7109375" style="114" customWidth="1"/>
    <col min="6923" max="6923" width="28.5703125" style="114" customWidth="1"/>
    <col min="6924" max="6924" width="4.7109375" style="114" customWidth="1"/>
    <col min="6925" max="6931" width="0" style="114" hidden="1" customWidth="1"/>
    <col min="6932" max="7169" width="9.140625" style="114"/>
    <col min="7170" max="7170" width="0" style="114" hidden="1" customWidth="1"/>
    <col min="7171" max="7171" width="15.42578125" style="114" customWidth="1"/>
    <col min="7172" max="7172" width="1.7109375" style="114" customWidth="1"/>
    <col min="7173" max="7173" width="22.5703125" style="114" customWidth="1"/>
    <col min="7174" max="7174" width="1.7109375" style="114" customWidth="1"/>
    <col min="7175" max="7175" width="17.42578125" style="114" customWidth="1"/>
    <col min="7176" max="7176" width="1.7109375" style="114" customWidth="1"/>
    <col min="7177" max="7177" width="14.140625" style="114" customWidth="1"/>
    <col min="7178" max="7178" width="1.7109375" style="114" customWidth="1"/>
    <col min="7179" max="7179" width="28.5703125" style="114" customWidth="1"/>
    <col min="7180" max="7180" width="4.7109375" style="114" customWidth="1"/>
    <col min="7181" max="7187" width="0" style="114" hidden="1" customWidth="1"/>
    <col min="7188" max="7425" width="9.140625" style="114"/>
    <col min="7426" max="7426" width="0" style="114" hidden="1" customWidth="1"/>
    <col min="7427" max="7427" width="15.42578125" style="114" customWidth="1"/>
    <col min="7428" max="7428" width="1.7109375" style="114" customWidth="1"/>
    <col min="7429" max="7429" width="22.5703125" style="114" customWidth="1"/>
    <col min="7430" max="7430" width="1.7109375" style="114" customWidth="1"/>
    <col min="7431" max="7431" width="17.42578125" style="114" customWidth="1"/>
    <col min="7432" max="7432" width="1.7109375" style="114" customWidth="1"/>
    <col min="7433" max="7433" width="14.140625" style="114" customWidth="1"/>
    <col min="7434" max="7434" width="1.7109375" style="114" customWidth="1"/>
    <col min="7435" max="7435" width="28.5703125" style="114" customWidth="1"/>
    <col min="7436" max="7436" width="4.7109375" style="114" customWidth="1"/>
    <col min="7437" max="7443" width="0" style="114" hidden="1" customWidth="1"/>
    <col min="7444" max="7681" width="9.140625" style="114"/>
    <col min="7682" max="7682" width="0" style="114" hidden="1" customWidth="1"/>
    <col min="7683" max="7683" width="15.42578125" style="114" customWidth="1"/>
    <col min="7684" max="7684" width="1.7109375" style="114" customWidth="1"/>
    <col min="7685" max="7685" width="22.5703125" style="114" customWidth="1"/>
    <col min="7686" max="7686" width="1.7109375" style="114" customWidth="1"/>
    <col min="7687" max="7687" width="17.42578125" style="114" customWidth="1"/>
    <col min="7688" max="7688" width="1.7109375" style="114" customWidth="1"/>
    <col min="7689" max="7689" width="14.140625" style="114" customWidth="1"/>
    <col min="7690" max="7690" width="1.7109375" style="114" customWidth="1"/>
    <col min="7691" max="7691" width="28.5703125" style="114" customWidth="1"/>
    <col min="7692" max="7692" width="4.7109375" style="114" customWidth="1"/>
    <col min="7693" max="7699" width="0" style="114" hidden="1" customWidth="1"/>
    <col min="7700" max="7937" width="9.140625" style="114"/>
    <col min="7938" max="7938" width="0" style="114" hidden="1" customWidth="1"/>
    <col min="7939" max="7939" width="15.42578125" style="114" customWidth="1"/>
    <col min="7940" max="7940" width="1.7109375" style="114" customWidth="1"/>
    <col min="7941" max="7941" width="22.5703125" style="114" customWidth="1"/>
    <col min="7942" max="7942" width="1.7109375" style="114" customWidth="1"/>
    <col min="7943" max="7943" width="17.42578125" style="114" customWidth="1"/>
    <col min="7944" max="7944" width="1.7109375" style="114" customWidth="1"/>
    <col min="7945" max="7945" width="14.140625" style="114" customWidth="1"/>
    <col min="7946" max="7946" width="1.7109375" style="114" customWidth="1"/>
    <col min="7947" max="7947" width="28.5703125" style="114" customWidth="1"/>
    <col min="7948" max="7948" width="4.7109375" style="114" customWidth="1"/>
    <col min="7949" max="7955" width="0" style="114" hidden="1" customWidth="1"/>
    <col min="7956" max="8193" width="9.140625" style="114"/>
    <col min="8194" max="8194" width="0" style="114" hidden="1" customWidth="1"/>
    <col min="8195" max="8195" width="15.42578125" style="114" customWidth="1"/>
    <col min="8196" max="8196" width="1.7109375" style="114" customWidth="1"/>
    <col min="8197" max="8197" width="22.5703125" style="114" customWidth="1"/>
    <col min="8198" max="8198" width="1.7109375" style="114" customWidth="1"/>
    <col min="8199" max="8199" width="17.42578125" style="114" customWidth="1"/>
    <col min="8200" max="8200" width="1.7109375" style="114" customWidth="1"/>
    <col min="8201" max="8201" width="14.140625" style="114" customWidth="1"/>
    <col min="8202" max="8202" width="1.7109375" style="114" customWidth="1"/>
    <col min="8203" max="8203" width="28.5703125" style="114" customWidth="1"/>
    <col min="8204" max="8204" width="4.7109375" style="114" customWidth="1"/>
    <col min="8205" max="8211" width="0" style="114" hidden="1" customWidth="1"/>
    <col min="8212" max="8449" width="9.140625" style="114"/>
    <col min="8450" max="8450" width="0" style="114" hidden="1" customWidth="1"/>
    <col min="8451" max="8451" width="15.42578125" style="114" customWidth="1"/>
    <col min="8452" max="8452" width="1.7109375" style="114" customWidth="1"/>
    <col min="8453" max="8453" width="22.5703125" style="114" customWidth="1"/>
    <col min="8454" max="8454" width="1.7109375" style="114" customWidth="1"/>
    <col min="8455" max="8455" width="17.42578125" style="114" customWidth="1"/>
    <col min="8456" max="8456" width="1.7109375" style="114" customWidth="1"/>
    <col min="8457" max="8457" width="14.140625" style="114" customWidth="1"/>
    <col min="8458" max="8458" width="1.7109375" style="114" customWidth="1"/>
    <col min="8459" max="8459" width="28.5703125" style="114" customWidth="1"/>
    <col min="8460" max="8460" width="4.7109375" style="114" customWidth="1"/>
    <col min="8461" max="8467" width="0" style="114" hidden="1" customWidth="1"/>
    <col min="8468" max="8705" width="9.140625" style="114"/>
    <col min="8706" max="8706" width="0" style="114" hidden="1" customWidth="1"/>
    <col min="8707" max="8707" width="15.42578125" style="114" customWidth="1"/>
    <col min="8708" max="8708" width="1.7109375" style="114" customWidth="1"/>
    <col min="8709" max="8709" width="22.5703125" style="114" customWidth="1"/>
    <col min="8710" max="8710" width="1.7109375" style="114" customWidth="1"/>
    <col min="8711" max="8711" width="17.42578125" style="114" customWidth="1"/>
    <col min="8712" max="8712" width="1.7109375" style="114" customWidth="1"/>
    <col min="8713" max="8713" width="14.140625" style="114" customWidth="1"/>
    <col min="8714" max="8714" width="1.7109375" style="114" customWidth="1"/>
    <col min="8715" max="8715" width="28.5703125" style="114" customWidth="1"/>
    <col min="8716" max="8716" width="4.7109375" style="114" customWidth="1"/>
    <col min="8717" max="8723" width="0" style="114" hidden="1" customWidth="1"/>
    <col min="8724" max="8961" width="9.140625" style="114"/>
    <col min="8962" max="8962" width="0" style="114" hidden="1" customWidth="1"/>
    <col min="8963" max="8963" width="15.42578125" style="114" customWidth="1"/>
    <col min="8964" max="8964" width="1.7109375" style="114" customWidth="1"/>
    <col min="8965" max="8965" width="22.5703125" style="114" customWidth="1"/>
    <col min="8966" max="8966" width="1.7109375" style="114" customWidth="1"/>
    <col min="8967" max="8967" width="17.42578125" style="114" customWidth="1"/>
    <col min="8968" max="8968" width="1.7109375" style="114" customWidth="1"/>
    <col min="8969" max="8969" width="14.140625" style="114" customWidth="1"/>
    <col min="8970" max="8970" width="1.7109375" style="114" customWidth="1"/>
    <col min="8971" max="8971" width="28.5703125" style="114" customWidth="1"/>
    <col min="8972" max="8972" width="4.7109375" style="114" customWidth="1"/>
    <col min="8973" max="8979" width="0" style="114" hidden="1" customWidth="1"/>
    <col min="8980" max="9217" width="9.140625" style="114"/>
    <col min="9218" max="9218" width="0" style="114" hidden="1" customWidth="1"/>
    <col min="9219" max="9219" width="15.42578125" style="114" customWidth="1"/>
    <col min="9220" max="9220" width="1.7109375" style="114" customWidth="1"/>
    <col min="9221" max="9221" width="22.5703125" style="114" customWidth="1"/>
    <col min="9222" max="9222" width="1.7109375" style="114" customWidth="1"/>
    <col min="9223" max="9223" width="17.42578125" style="114" customWidth="1"/>
    <col min="9224" max="9224" width="1.7109375" style="114" customWidth="1"/>
    <col min="9225" max="9225" width="14.140625" style="114" customWidth="1"/>
    <col min="9226" max="9226" width="1.7109375" style="114" customWidth="1"/>
    <col min="9227" max="9227" width="28.5703125" style="114" customWidth="1"/>
    <col min="9228" max="9228" width="4.7109375" style="114" customWidth="1"/>
    <col min="9229" max="9235" width="0" style="114" hidden="1" customWidth="1"/>
    <col min="9236" max="9473" width="9.140625" style="114"/>
    <col min="9474" max="9474" width="0" style="114" hidden="1" customWidth="1"/>
    <col min="9475" max="9475" width="15.42578125" style="114" customWidth="1"/>
    <col min="9476" max="9476" width="1.7109375" style="114" customWidth="1"/>
    <col min="9477" max="9477" width="22.5703125" style="114" customWidth="1"/>
    <col min="9478" max="9478" width="1.7109375" style="114" customWidth="1"/>
    <col min="9479" max="9479" width="17.42578125" style="114" customWidth="1"/>
    <col min="9480" max="9480" width="1.7109375" style="114" customWidth="1"/>
    <col min="9481" max="9481" width="14.140625" style="114" customWidth="1"/>
    <col min="9482" max="9482" width="1.7109375" style="114" customWidth="1"/>
    <col min="9483" max="9483" width="28.5703125" style="114" customWidth="1"/>
    <col min="9484" max="9484" width="4.7109375" style="114" customWidth="1"/>
    <col min="9485" max="9491" width="0" style="114" hidden="1" customWidth="1"/>
    <col min="9492" max="9729" width="9.140625" style="114"/>
    <col min="9730" max="9730" width="0" style="114" hidden="1" customWidth="1"/>
    <col min="9731" max="9731" width="15.42578125" style="114" customWidth="1"/>
    <col min="9732" max="9732" width="1.7109375" style="114" customWidth="1"/>
    <col min="9733" max="9733" width="22.5703125" style="114" customWidth="1"/>
    <col min="9734" max="9734" width="1.7109375" style="114" customWidth="1"/>
    <col min="9735" max="9735" width="17.42578125" style="114" customWidth="1"/>
    <col min="9736" max="9736" width="1.7109375" style="114" customWidth="1"/>
    <col min="9737" max="9737" width="14.140625" style="114" customWidth="1"/>
    <col min="9738" max="9738" width="1.7109375" style="114" customWidth="1"/>
    <col min="9739" max="9739" width="28.5703125" style="114" customWidth="1"/>
    <col min="9740" max="9740" width="4.7109375" style="114" customWidth="1"/>
    <col min="9741" max="9747" width="0" style="114" hidden="1" customWidth="1"/>
    <col min="9748" max="9985" width="9.140625" style="114"/>
    <col min="9986" max="9986" width="0" style="114" hidden="1" customWidth="1"/>
    <col min="9987" max="9987" width="15.42578125" style="114" customWidth="1"/>
    <col min="9988" max="9988" width="1.7109375" style="114" customWidth="1"/>
    <col min="9989" max="9989" width="22.5703125" style="114" customWidth="1"/>
    <col min="9990" max="9990" width="1.7109375" style="114" customWidth="1"/>
    <col min="9991" max="9991" width="17.42578125" style="114" customWidth="1"/>
    <col min="9992" max="9992" width="1.7109375" style="114" customWidth="1"/>
    <col min="9993" max="9993" width="14.140625" style="114" customWidth="1"/>
    <col min="9994" max="9994" width="1.7109375" style="114" customWidth="1"/>
    <col min="9995" max="9995" width="28.5703125" style="114" customWidth="1"/>
    <col min="9996" max="9996" width="4.7109375" style="114" customWidth="1"/>
    <col min="9997" max="10003" width="0" style="114" hidden="1" customWidth="1"/>
    <col min="10004" max="10241" width="9.140625" style="114"/>
    <col min="10242" max="10242" width="0" style="114" hidden="1" customWidth="1"/>
    <col min="10243" max="10243" width="15.42578125" style="114" customWidth="1"/>
    <col min="10244" max="10244" width="1.7109375" style="114" customWidth="1"/>
    <col min="10245" max="10245" width="22.5703125" style="114" customWidth="1"/>
    <col min="10246" max="10246" width="1.7109375" style="114" customWidth="1"/>
    <col min="10247" max="10247" width="17.42578125" style="114" customWidth="1"/>
    <col min="10248" max="10248" width="1.7109375" style="114" customWidth="1"/>
    <col min="10249" max="10249" width="14.140625" style="114" customWidth="1"/>
    <col min="10250" max="10250" width="1.7109375" style="114" customWidth="1"/>
    <col min="10251" max="10251" width="28.5703125" style="114" customWidth="1"/>
    <col min="10252" max="10252" width="4.7109375" style="114" customWidth="1"/>
    <col min="10253" max="10259" width="0" style="114" hidden="1" customWidth="1"/>
    <col min="10260" max="10497" width="9.140625" style="114"/>
    <col min="10498" max="10498" width="0" style="114" hidden="1" customWidth="1"/>
    <col min="10499" max="10499" width="15.42578125" style="114" customWidth="1"/>
    <col min="10500" max="10500" width="1.7109375" style="114" customWidth="1"/>
    <col min="10501" max="10501" width="22.5703125" style="114" customWidth="1"/>
    <col min="10502" max="10502" width="1.7109375" style="114" customWidth="1"/>
    <col min="10503" max="10503" width="17.42578125" style="114" customWidth="1"/>
    <col min="10504" max="10504" width="1.7109375" style="114" customWidth="1"/>
    <col min="10505" max="10505" width="14.140625" style="114" customWidth="1"/>
    <col min="10506" max="10506" width="1.7109375" style="114" customWidth="1"/>
    <col min="10507" max="10507" width="28.5703125" style="114" customWidth="1"/>
    <col min="10508" max="10508" width="4.7109375" style="114" customWidth="1"/>
    <col min="10509" max="10515" width="0" style="114" hidden="1" customWidth="1"/>
    <col min="10516" max="10753" width="9.140625" style="114"/>
    <col min="10754" max="10754" width="0" style="114" hidden="1" customWidth="1"/>
    <col min="10755" max="10755" width="15.42578125" style="114" customWidth="1"/>
    <col min="10756" max="10756" width="1.7109375" style="114" customWidth="1"/>
    <col min="10757" max="10757" width="22.5703125" style="114" customWidth="1"/>
    <col min="10758" max="10758" width="1.7109375" style="114" customWidth="1"/>
    <col min="10759" max="10759" width="17.42578125" style="114" customWidth="1"/>
    <col min="10760" max="10760" width="1.7109375" style="114" customWidth="1"/>
    <col min="10761" max="10761" width="14.140625" style="114" customWidth="1"/>
    <col min="10762" max="10762" width="1.7109375" style="114" customWidth="1"/>
    <col min="10763" max="10763" width="28.5703125" style="114" customWidth="1"/>
    <col min="10764" max="10764" width="4.7109375" style="114" customWidth="1"/>
    <col min="10765" max="10771" width="0" style="114" hidden="1" customWidth="1"/>
    <col min="10772" max="11009" width="9.140625" style="114"/>
    <col min="11010" max="11010" width="0" style="114" hidden="1" customWidth="1"/>
    <col min="11011" max="11011" width="15.42578125" style="114" customWidth="1"/>
    <col min="11012" max="11012" width="1.7109375" style="114" customWidth="1"/>
    <col min="11013" max="11013" width="22.5703125" style="114" customWidth="1"/>
    <col min="11014" max="11014" width="1.7109375" style="114" customWidth="1"/>
    <col min="11015" max="11015" width="17.42578125" style="114" customWidth="1"/>
    <col min="11016" max="11016" width="1.7109375" style="114" customWidth="1"/>
    <col min="11017" max="11017" width="14.140625" style="114" customWidth="1"/>
    <col min="11018" max="11018" width="1.7109375" style="114" customWidth="1"/>
    <col min="11019" max="11019" width="28.5703125" style="114" customWidth="1"/>
    <col min="11020" max="11020" width="4.7109375" style="114" customWidth="1"/>
    <col min="11021" max="11027" width="0" style="114" hidden="1" customWidth="1"/>
    <col min="11028" max="11265" width="9.140625" style="114"/>
    <col min="11266" max="11266" width="0" style="114" hidden="1" customWidth="1"/>
    <col min="11267" max="11267" width="15.42578125" style="114" customWidth="1"/>
    <col min="11268" max="11268" width="1.7109375" style="114" customWidth="1"/>
    <col min="11269" max="11269" width="22.5703125" style="114" customWidth="1"/>
    <col min="11270" max="11270" width="1.7109375" style="114" customWidth="1"/>
    <col min="11271" max="11271" width="17.42578125" style="114" customWidth="1"/>
    <col min="11272" max="11272" width="1.7109375" style="114" customWidth="1"/>
    <col min="11273" max="11273" width="14.140625" style="114" customWidth="1"/>
    <col min="11274" max="11274" width="1.7109375" style="114" customWidth="1"/>
    <col min="11275" max="11275" width="28.5703125" style="114" customWidth="1"/>
    <col min="11276" max="11276" width="4.7109375" style="114" customWidth="1"/>
    <col min="11277" max="11283" width="0" style="114" hidden="1" customWidth="1"/>
    <col min="11284" max="11521" width="9.140625" style="114"/>
    <col min="11522" max="11522" width="0" style="114" hidden="1" customWidth="1"/>
    <col min="11523" max="11523" width="15.42578125" style="114" customWidth="1"/>
    <col min="11524" max="11524" width="1.7109375" style="114" customWidth="1"/>
    <col min="11525" max="11525" width="22.5703125" style="114" customWidth="1"/>
    <col min="11526" max="11526" width="1.7109375" style="114" customWidth="1"/>
    <col min="11527" max="11527" width="17.42578125" style="114" customWidth="1"/>
    <col min="11528" max="11528" width="1.7109375" style="114" customWidth="1"/>
    <col min="11529" max="11529" width="14.140625" style="114" customWidth="1"/>
    <col min="11530" max="11530" width="1.7109375" style="114" customWidth="1"/>
    <col min="11531" max="11531" width="28.5703125" style="114" customWidth="1"/>
    <col min="11532" max="11532" width="4.7109375" style="114" customWidth="1"/>
    <col min="11533" max="11539" width="0" style="114" hidden="1" customWidth="1"/>
    <col min="11540" max="11777" width="9.140625" style="114"/>
    <col min="11778" max="11778" width="0" style="114" hidden="1" customWidth="1"/>
    <col min="11779" max="11779" width="15.42578125" style="114" customWidth="1"/>
    <col min="11780" max="11780" width="1.7109375" style="114" customWidth="1"/>
    <col min="11781" max="11781" width="22.5703125" style="114" customWidth="1"/>
    <col min="11782" max="11782" width="1.7109375" style="114" customWidth="1"/>
    <col min="11783" max="11783" width="17.42578125" style="114" customWidth="1"/>
    <col min="11784" max="11784" width="1.7109375" style="114" customWidth="1"/>
    <col min="11785" max="11785" width="14.140625" style="114" customWidth="1"/>
    <col min="11786" max="11786" width="1.7109375" style="114" customWidth="1"/>
    <col min="11787" max="11787" width="28.5703125" style="114" customWidth="1"/>
    <col min="11788" max="11788" width="4.7109375" style="114" customWidth="1"/>
    <col min="11789" max="11795" width="0" style="114" hidden="1" customWidth="1"/>
    <col min="11796" max="12033" width="9.140625" style="114"/>
    <col min="12034" max="12034" width="0" style="114" hidden="1" customWidth="1"/>
    <col min="12035" max="12035" width="15.42578125" style="114" customWidth="1"/>
    <col min="12036" max="12036" width="1.7109375" style="114" customWidth="1"/>
    <col min="12037" max="12037" width="22.5703125" style="114" customWidth="1"/>
    <col min="12038" max="12038" width="1.7109375" style="114" customWidth="1"/>
    <col min="12039" max="12039" width="17.42578125" style="114" customWidth="1"/>
    <col min="12040" max="12040" width="1.7109375" style="114" customWidth="1"/>
    <col min="12041" max="12041" width="14.140625" style="114" customWidth="1"/>
    <col min="12042" max="12042" width="1.7109375" style="114" customWidth="1"/>
    <col min="12043" max="12043" width="28.5703125" style="114" customWidth="1"/>
    <col min="12044" max="12044" width="4.7109375" style="114" customWidth="1"/>
    <col min="12045" max="12051" width="0" style="114" hidden="1" customWidth="1"/>
    <col min="12052" max="12289" width="9.140625" style="114"/>
    <col min="12290" max="12290" width="0" style="114" hidden="1" customWidth="1"/>
    <col min="12291" max="12291" width="15.42578125" style="114" customWidth="1"/>
    <col min="12292" max="12292" width="1.7109375" style="114" customWidth="1"/>
    <col min="12293" max="12293" width="22.5703125" style="114" customWidth="1"/>
    <col min="12294" max="12294" width="1.7109375" style="114" customWidth="1"/>
    <col min="12295" max="12295" width="17.42578125" style="114" customWidth="1"/>
    <col min="12296" max="12296" width="1.7109375" style="114" customWidth="1"/>
    <col min="12297" max="12297" width="14.140625" style="114" customWidth="1"/>
    <col min="12298" max="12298" width="1.7109375" style="114" customWidth="1"/>
    <col min="12299" max="12299" width="28.5703125" style="114" customWidth="1"/>
    <col min="12300" max="12300" width="4.7109375" style="114" customWidth="1"/>
    <col min="12301" max="12307" width="0" style="114" hidden="1" customWidth="1"/>
    <col min="12308" max="12545" width="9.140625" style="114"/>
    <col min="12546" max="12546" width="0" style="114" hidden="1" customWidth="1"/>
    <col min="12547" max="12547" width="15.42578125" style="114" customWidth="1"/>
    <col min="12548" max="12548" width="1.7109375" style="114" customWidth="1"/>
    <col min="12549" max="12549" width="22.5703125" style="114" customWidth="1"/>
    <col min="12550" max="12550" width="1.7109375" style="114" customWidth="1"/>
    <col min="12551" max="12551" width="17.42578125" style="114" customWidth="1"/>
    <col min="12552" max="12552" width="1.7109375" style="114" customWidth="1"/>
    <col min="12553" max="12553" width="14.140625" style="114" customWidth="1"/>
    <col min="12554" max="12554" width="1.7109375" style="114" customWidth="1"/>
    <col min="12555" max="12555" width="28.5703125" style="114" customWidth="1"/>
    <col min="12556" max="12556" width="4.7109375" style="114" customWidth="1"/>
    <col min="12557" max="12563" width="0" style="114" hidden="1" customWidth="1"/>
    <col min="12564" max="12801" width="9.140625" style="114"/>
    <col min="12802" max="12802" width="0" style="114" hidden="1" customWidth="1"/>
    <col min="12803" max="12803" width="15.42578125" style="114" customWidth="1"/>
    <col min="12804" max="12804" width="1.7109375" style="114" customWidth="1"/>
    <col min="12805" max="12805" width="22.5703125" style="114" customWidth="1"/>
    <col min="12806" max="12806" width="1.7109375" style="114" customWidth="1"/>
    <col min="12807" max="12807" width="17.42578125" style="114" customWidth="1"/>
    <col min="12808" max="12808" width="1.7109375" style="114" customWidth="1"/>
    <col min="12809" max="12809" width="14.140625" style="114" customWidth="1"/>
    <col min="12810" max="12810" width="1.7109375" style="114" customWidth="1"/>
    <col min="12811" max="12811" width="28.5703125" style="114" customWidth="1"/>
    <col min="12812" max="12812" width="4.7109375" style="114" customWidth="1"/>
    <col min="12813" max="12819" width="0" style="114" hidden="1" customWidth="1"/>
    <col min="12820" max="13057" width="9.140625" style="114"/>
    <col min="13058" max="13058" width="0" style="114" hidden="1" customWidth="1"/>
    <col min="13059" max="13059" width="15.42578125" style="114" customWidth="1"/>
    <col min="13060" max="13060" width="1.7109375" style="114" customWidth="1"/>
    <col min="13061" max="13061" width="22.5703125" style="114" customWidth="1"/>
    <col min="13062" max="13062" width="1.7109375" style="114" customWidth="1"/>
    <col min="13063" max="13063" width="17.42578125" style="114" customWidth="1"/>
    <col min="13064" max="13064" width="1.7109375" style="114" customWidth="1"/>
    <col min="13065" max="13065" width="14.140625" style="114" customWidth="1"/>
    <col min="13066" max="13066" width="1.7109375" style="114" customWidth="1"/>
    <col min="13067" max="13067" width="28.5703125" style="114" customWidth="1"/>
    <col min="13068" max="13068" width="4.7109375" style="114" customWidth="1"/>
    <col min="13069" max="13075" width="0" style="114" hidden="1" customWidth="1"/>
    <col min="13076" max="13313" width="9.140625" style="114"/>
    <col min="13314" max="13314" width="0" style="114" hidden="1" customWidth="1"/>
    <col min="13315" max="13315" width="15.42578125" style="114" customWidth="1"/>
    <col min="13316" max="13316" width="1.7109375" style="114" customWidth="1"/>
    <col min="13317" max="13317" width="22.5703125" style="114" customWidth="1"/>
    <col min="13318" max="13318" width="1.7109375" style="114" customWidth="1"/>
    <col min="13319" max="13319" width="17.42578125" style="114" customWidth="1"/>
    <col min="13320" max="13320" width="1.7109375" style="114" customWidth="1"/>
    <col min="13321" max="13321" width="14.140625" style="114" customWidth="1"/>
    <col min="13322" max="13322" width="1.7109375" style="114" customWidth="1"/>
    <col min="13323" max="13323" width="28.5703125" style="114" customWidth="1"/>
    <col min="13324" max="13324" width="4.7109375" style="114" customWidth="1"/>
    <col min="13325" max="13331" width="0" style="114" hidden="1" customWidth="1"/>
    <col min="13332" max="13569" width="9.140625" style="114"/>
    <col min="13570" max="13570" width="0" style="114" hidden="1" customWidth="1"/>
    <col min="13571" max="13571" width="15.42578125" style="114" customWidth="1"/>
    <col min="13572" max="13572" width="1.7109375" style="114" customWidth="1"/>
    <col min="13573" max="13573" width="22.5703125" style="114" customWidth="1"/>
    <col min="13574" max="13574" width="1.7109375" style="114" customWidth="1"/>
    <col min="13575" max="13575" width="17.42578125" style="114" customWidth="1"/>
    <col min="13576" max="13576" width="1.7109375" style="114" customWidth="1"/>
    <col min="13577" max="13577" width="14.140625" style="114" customWidth="1"/>
    <col min="13578" max="13578" width="1.7109375" style="114" customWidth="1"/>
    <col min="13579" max="13579" width="28.5703125" style="114" customWidth="1"/>
    <col min="13580" max="13580" width="4.7109375" style="114" customWidth="1"/>
    <col min="13581" max="13587" width="0" style="114" hidden="1" customWidth="1"/>
    <col min="13588" max="13825" width="9.140625" style="114"/>
    <col min="13826" max="13826" width="0" style="114" hidden="1" customWidth="1"/>
    <col min="13827" max="13827" width="15.42578125" style="114" customWidth="1"/>
    <col min="13828" max="13828" width="1.7109375" style="114" customWidth="1"/>
    <col min="13829" max="13829" width="22.5703125" style="114" customWidth="1"/>
    <col min="13830" max="13830" width="1.7109375" style="114" customWidth="1"/>
    <col min="13831" max="13831" width="17.42578125" style="114" customWidth="1"/>
    <col min="13832" max="13832" width="1.7109375" style="114" customWidth="1"/>
    <col min="13833" max="13833" width="14.140625" style="114" customWidth="1"/>
    <col min="13834" max="13834" width="1.7109375" style="114" customWidth="1"/>
    <col min="13835" max="13835" width="28.5703125" style="114" customWidth="1"/>
    <col min="13836" max="13836" width="4.7109375" style="114" customWidth="1"/>
    <col min="13837" max="13843" width="0" style="114" hidden="1" customWidth="1"/>
    <col min="13844" max="14081" width="9.140625" style="114"/>
    <col min="14082" max="14082" width="0" style="114" hidden="1" customWidth="1"/>
    <col min="14083" max="14083" width="15.42578125" style="114" customWidth="1"/>
    <col min="14084" max="14084" width="1.7109375" style="114" customWidth="1"/>
    <col min="14085" max="14085" width="22.5703125" style="114" customWidth="1"/>
    <col min="14086" max="14086" width="1.7109375" style="114" customWidth="1"/>
    <col min="14087" max="14087" width="17.42578125" style="114" customWidth="1"/>
    <col min="14088" max="14088" width="1.7109375" style="114" customWidth="1"/>
    <col min="14089" max="14089" width="14.140625" style="114" customWidth="1"/>
    <col min="14090" max="14090" width="1.7109375" style="114" customWidth="1"/>
    <col min="14091" max="14091" width="28.5703125" style="114" customWidth="1"/>
    <col min="14092" max="14092" width="4.7109375" style="114" customWidth="1"/>
    <col min="14093" max="14099" width="0" style="114" hidden="1" customWidth="1"/>
    <col min="14100" max="14337" width="9.140625" style="114"/>
    <col min="14338" max="14338" width="0" style="114" hidden="1" customWidth="1"/>
    <col min="14339" max="14339" width="15.42578125" style="114" customWidth="1"/>
    <col min="14340" max="14340" width="1.7109375" style="114" customWidth="1"/>
    <col min="14341" max="14341" width="22.5703125" style="114" customWidth="1"/>
    <col min="14342" max="14342" width="1.7109375" style="114" customWidth="1"/>
    <col min="14343" max="14343" width="17.42578125" style="114" customWidth="1"/>
    <col min="14344" max="14344" width="1.7109375" style="114" customWidth="1"/>
    <col min="14345" max="14345" width="14.140625" style="114" customWidth="1"/>
    <col min="14346" max="14346" width="1.7109375" style="114" customWidth="1"/>
    <col min="14347" max="14347" width="28.5703125" style="114" customWidth="1"/>
    <col min="14348" max="14348" width="4.7109375" style="114" customWidth="1"/>
    <col min="14349" max="14355" width="0" style="114" hidden="1" customWidth="1"/>
    <col min="14356" max="14593" width="9.140625" style="114"/>
    <col min="14594" max="14594" width="0" style="114" hidden="1" customWidth="1"/>
    <col min="14595" max="14595" width="15.42578125" style="114" customWidth="1"/>
    <col min="14596" max="14596" width="1.7109375" style="114" customWidth="1"/>
    <col min="14597" max="14597" width="22.5703125" style="114" customWidth="1"/>
    <col min="14598" max="14598" width="1.7109375" style="114" customWidth="1"/>
    <col min="14599" max="14599" width="17.42578125" style="114" customWidth="1"/>
    <col min="14600" max="14600" width="1.7109375" style="114" customWidth="1"/>
    <col min="14601" max="14601" width="14.140625" style="114" customWidth="1"/>
    <col min="14602" max="14602" width="1.7109375" style="114" customWidth="1"/>
    <col min="14603" max="14603" width="28.5703125" style="114" customWidth="1"/>
    <col min="14604" max="14604" width="4.7109375" style="114" customWidth="1"/>
    <col min="14605" max="14611" width="0" style="114" hidden="1" customWidth="1"/>
    <col min="14612" max="14849" width="9.140625" style="114"/>
    <col min="14850" max="14850" width="0" style="114" hidden="1" customWidth="1"/>
    <col min="14851" max="14851" width="15.42578125" style="114" customWidth="1"/>
    <col min="14852" max="14852" width="1.7109375" style="114" customWidth="1"/>
    <col min="14853" max="14853" width="22.5703125" style="114" customWidth="1"/>
    <col min="14854" max="14854" width="1.7109375" style="114" customWidth="1"/>
    <col min="14855" max="14855" width="17.42578125" style="114" customWidth="1"/>
    <col min="14856" max="14856" width="1.7109375" style="114" customWidth="1"/>
    <col min="14857" max="14857" width="14.140625" style="114" customWidth="1"/>
    <col min="14858" max="14858" width="1.7109375" style="114" customWidth="1"/>
    <col min="14859" max="14859" width="28.5703125" style="114" customWidth="1"/>
    <col min="14860" max="14860" width="4.7109375" style="114" customWidth="1"/>
    <col min="14861" max="14867" width="0" style="114" hidden="1" customWidth="1"/>
    <col min="14868" max="15105" width="9.140625" style="114"/>
    <col min="15106" max="15106" width="0" style="114" hidden="1" customWidth="1"/>
    <col min="15107" max="15107" width="15.42578125" style="114" customWidth="1"/>
    <col min="15108" max="15108" width="1.7109375" style="114" customWidth="1"/>
    <col min="15109" max="15109" width="22.5703125" style="114" customWidth="1"/>
    <col min="15110" max="15110" width="1.7109375" style="114" customWidth="1"/>
    <col min="15111" max="15111" width="17.42578125" style="114" customWidth="1"/>
    <col min="15112" max="15112" width="1.7109375" style="114" customWidth="1"/>
    <col min="15113" max="15113" width="14.140625" style="114" customWidth="1"/>
    <col min="15114" max="15114" width="1.7109375" style="114" customWidth="1"/>
    <col min="15115" max="15115" width="28.5703125" style="114" customWidth="1"/>
    <col min="15116" max="15116" width="4.7109375" style="114" customWidth="1"/>
    <col min="15117" max="15123" width="0" style="114" hidden="1" customWidth="1"/>
    <col min="15124" max="15361" width="9.140625" style="114"/>
    <col min="15362" max="15362" width="0" style="114" hidden="1" customWidth="1"/>
    <col min="15363" max="15363" width="15.42578125" style="114" customWidth="1"/>
    <col min="15364" max="15364" width="1.7109375" style="114" customWidth="1"/>
    <col min="15365" max="15365" width="22.5703125" style="114" customWidth="1"/>
    <col min="15366" max="15366" width="1.7109375" style="114" customWidth="1"/>
    <col min="15367" max="15367" width="17.42578125" style="114" customWidth="1"/>
    <col min="15368" max="15368" width="1.7109375" style="114" customWidth="1"/>
    <col min="15369" max="15369" width="14.140625" style="114" customWidth="1"/>
    <col min="15370" max="15370" width="1.7109375" style="114" customWidth="1"/>
    <col min="15371" max="15371" width="28.5703125" style="114" customWidth="1"/>
    <col min="15372" max="15372" width="4.7109375" style="114" customWidth="1"/>
    <col min="15373" max="15379" width="0" style="114" hidden="1" customWidth="1"/>
    <col min="15380" max="15617" width="9.140625" style="114"/>
    <col min="15618" max="15618" width="0" style="114" hidden="1" customWidth="1"/>
    <col min="15619" max="15619" width="15.42578125" style="114" customWidth="1"/>
    <col min="15620" max="15620" width="1.7109375" style="114" customWidth="1"/>
    <col min="15621" max="15621" width="22.5703125" style="114" customWidth="1"/>
    <col min="15622" max="15622" width="1.7109375" style="114" customWidth="1"/>
    <col min="15623" max="15623" width="17.42578125" style="114" customWidth="1"/>
    <col min="15624" max="15624" width="1.7109375" style="114" customWidth="1"/>
    <col min="15625" max="15625" width="14.140625" style="114" customWidth="1"/>
    <col min="15626" max="15626" width="1.7109375" style="114" customWidth="1"/>
    <col min="15627" max="15627" width="28.5703125" style="114" customWidth="1"/>
    <col min="15628" max="15628" width="4.7109375" style="114" customWidth="1"/>
    <col min="15629" max="15635" width="0" style="114" hidden="1" customWidth="1"/>
    <col min="15636" max="15873" width="9.140625" style="114"/>
    <col min="15874" max="15874" width="0" style="114" hidden="1" customWidth="1"/>
    <col min="15875" max="15875" width="15.42578125" style="114" customWidth="1"/>
    <col min="15876" max="15876" width="1.7109375" style="114" customWidth="1"/>
    <col min="15877" max="15877" width="22.5703125" style="114" customWidth="1"/>
    <col min="15878" max="15878" width="1.7109375" style="114" customWidth="1"/>
    <col min="15879" max="15879" width="17.42578125" style="114" customWidth="1"/>
    <col min="15880" max="15880" width="1.7109375" style="114" customWidth="1"/>
    <col min="15881" max="15881" width="14.140625" style="114" customWidth="1"/>
    <col min="15882" max="15882" width="1.7109375" style="114" customWidth="1"/>
    <col min="15883" max="15883" width="28.5703125" style="114" customWidth="1"/>
    <col min="15884" max="15884" width="4.7109375" style="114" customWidth="1"/>
    <col min="15885" max="15891" width="0" style="114" hidden="1" customWidth="1"/>
    <col min="15892" max="16129" width="9.140625" style="114"/>
    <col min="16130" max="16130" width="0" style="114" hidden="1" customWidth="1"/>
    <col min="16131" max="16131" width="15.42578125" style="114" customWidth="1"/>
    <col min="16132" max="16132" width="1.7109375" style="114" customWidth="1"/>
    <col min="16133" max="16133" width="22.5703125" style="114" customWidth="1"/>
    <col min="16134" max="16134" width="1.7109375" style="114" customWidth="1"/>
    <col min="16135" max="16135" width="17.42578125" style="114" customWidth="1"/>
    <col min="16136" max="16136" width="1.7109375" style="114" customWidth="1"/>
    <col min="16137" max="16137" width="14.140625" style="114" customWidth="1"/>
    <col min="16138" max="16138" width="1.7109375" style="114" customWidth="1"/>
    <col min="16139" max="16139" width="28.5703125" style="114" customWidth="1"/>
    <col min="16140" max="16140" width="4.7109375" style="114" customWidth="1"/>
    <col min="16141" max="16147" width="0" style="114" hidden="1" customWidth="1"/>
    <col min="16148" max="16384" width="9.140625" style="114"/>
  </cols>
  <sheetData>
    <row r="1" spans="1:19" s="92" customFormat="1" ht="15" customHeight="1">
      <c r="A1" s="292" t="str">
        <f>Index!A1</f>
        <v xml:space="preserve">                                                               Office of the State Controller                                                                </v>
      </c>
      <c r="B1" s="292"/>
      <c r="C1" s="292"/>
      <c r="D1" s="292"/>
      <c r="E1" s="292"/>
      <c r="F1" s="292"/>
      <c r="G1" s="292"/>
      <c r="H1" s="292"/>
      <c r="I1" s="292"/>
      <c r="J1" s="292"/>
      <c r="K1" s="292"/>
      <c r="L1" s="289" t="str">
        <f>IF(Index!B17="na","NA","")</f>
        <v/>
      </c>
      <c r="M1" s="67"/>
      <c r="N1" s="67"/>
      <c r="O1" s="67"/>
      <c r="P1" s="67"/>
      <c r="Q1" s="67"/>
      <c r="R1" s="67"/>
    </row>
    <row r="2" spans="1:19" s="92" customFormat="1" ht="15" customHeight="1">
      <c r="A2" s="293" t="str">
        <f>Index!A2</f>
        <v>2018 Transfers - Interim Worksheets</v>
      </c>
      <c r="B2" s="293"/>
      <c r="C2" s="293"/>
      <c r="D2" s="293"/>
      <c r="E2" s="293"/>
      <c r="F2" s="293"/>
      <c r="G2" s="293"/>
      <c r="H2" s="293"/>
      <c r="I2" s="293"/>
      <c r="J2" s="293"/>
      <c r="K2" s="293"/>
      <c r="L2" s="289"/>
      <c r="M2" s="67"/>
      <c r="N2" s="67"/>
      <c r="O2" s="67"/>
      <c r="P2" s="67"/>
      <c r="Q2" s="67"/>
      <c r="R2" s="67"/>
    </row>
    <row r="3" spans="1:19" s="92" customFormat="1" ht="15" customHeight="1">
      <c r="A3" s="294" t="s">
        <v>705</v>
      </c>
      <c r="B3" s="294"/>
      <c r="C3" s="294"/>
      <c r="D3" s="294"/>
      <c r="E3" s="294"/>
      <c r="F3" s="294"/>
      <c r="G3" s="294"/>
      <c r="H3" s="294"/>
      <c r="I3" s="294"/>
      <c r="J3" s="294"/>
      <c r="K3" s="294"/>
      <c r="L3" s="289"/>
      <c r="M3" s="67"/>
      <c r="N3" s="67"/>
      <c r="O3" s="67"/>
      <c r="P3" s="67"/>
      <c r="Q3" s="67"/>
      <c r="R3" s="67"/>
    </row>
    <row r="4" spans="1:19" s="93" customFormat="1" ht="15" customHeight="1">
      <c r="A4" s="295" t="s">
        <v>734</v>
      </c>
      <c r="B4" s="295"/>
      <c r="C4" s="295"/>
      <c r="D4" s="295"/>
      <c r="E4" s="295"/>
      <c r="F4" s="295"/>
      <c r="G4" s="295"/>
      <c r="H4" s="295"/>
      <c r="I4" s="295"/>
      <c r="J4" s="295"/>
      <c r="K4" s="295"/>
    </row>
    <row r="5" spans="1:19" s="97" customFormat="1" ht="15" customHeight="1">
      <c r="C5" s="95"/>
      <c r="D5" s="96"/>
      <c r="E5" s="96"/>
      <c r="F5" s="96"/>
      <c r="G5" s="96"/>
      <c r="H5" s="96"/>
      <c r="I5" s="96"/>
      <c r="J5" s="96"/>
      <c r="K5" s="94" t="s">
        <v>706</v>
      </c>
    </row>
    <row r="6" spans="1:19" s="97" customFormat="1" ht="15" customHeight="1">
      <c r="A6" s="98" t="s">
        <v>61</v>
      </c>
      <c r="C6" s="130" t="str">
        <f>Index!E10</f>
        <v>01</v>
      </c>
      <c r="D6" s="130"/>
      <c r="E6" s="130"/>
      <c r="H6" s="100" t="s">
        <v>240</v>
      </c>
      <c r="I6" s="290" t="str">
        <f>Index!E12 &amp; Index!E14:E14</f>
        <v/>
      </c>
      <c r="J6" s="290"/>
      <c r="K6" s="290"/>
    </row>
    <row r="7" spans="1:19" s="97" customFormat="1" ht="15" customHeight="1">
      <c r="A7" s="98" t="s">
        <v>271</v>
      </c>
      <c r="C7" s="296" t="str">
        <f>Index!E11</f>
        <v>North Carolina General Assembly</v>
      </c>
      <c r="D7" s="296"/>
      <c r="E7" s="296"/>
      <c r="G7" s="100" t="s">
        <v>67</v>
      </c>
      <c r="I7" s="291">
        <f>Index!E13</f>
        <v>0</v>
      </c>
      <c r="J7" s="291"/>
      <c r="K7" s="291"/>
    </row>
    <row r="8" spans="1:19" s="97" customFormat="1" ht="15" customHeight="1">
      <c r="A8" s="98" t="s">
        <v>154</v>
      </c>
      <c r="C8" s="288"/>
      <c r="D8" s="288"/>
      <c r="E8" s="288"/>
    </row>
    <row r="9" spans="1:19" s="97" customFormat="1" ht="15" customHeight="1" thickBot="1">
      <c r="A9" s="102"/>
      <c r="B9" s="102"/>
      <c r="C9" s="102"/>
      <c r="D9" s="102"/>
      <c r="E9" s="102"/>
      <c r="F9" s="102"/>
      <c r="G9" s="102"/>
      <c r="H9" s="102"/>
      <c r="I9" s="102"/>
      <c r="J9" s="102"/>
      <c r="K9" s="102"/>
    </row>
    <row r="10" spans="1:19" s="97" customFormat="1" ht="15" customHeight="1">
      <c r="A10" s="285" t="s">
        <v>821</v>
      </c>
      <c r="B10" s="286"/>
      <c r="C10" s="287"/>
      <c r="D10" s="103"/>
      <c r="E10" s="285" t="s">
        <v>816</v>
      </c>
      <c r="F10" s="286"/>
      <c r="G10" s="287"/>
      <c r="H10" s="103"/>
      <c r="I10" s="103"/>
      <c r="J10" s="103"/>
      <c r="K10" s="103"/>
    </row>
    <row r="11" spans="1:19" s="97" customFormat="1" ht="15" customHeight="1">
      <c r="A11" s="228"/>
      <c r="B11" s="103"/>
      <c r="C11" s="230" t="s">
        <v>254</v>
      </c>
      <c r="E11" s="228" t="s">
        <v>241</v>
      </c>
      <c r="F11" s="103"/>
      <c r="G11" s="229"/>
      <c r="H11" s="104" t="s">
        <v>241</v>
      </c>
      <c r="J11" s="105"/>
    </row>
    <row r="12" spans="1:19" s="97" customFormat="1" ht="15" customHeight="1">
      <c r="A12" s="228" t="s">
        <v>701</v>
      </c>
      <c r="B12" s="103"/>
      <c r="C12" s="230" t="s">
        <v>707</v>
      </c>
      <c r="E12" s="228" t="s">
        <v>732</v>
      </c>
      <c r="F12" s="103"/>
      <c r="G12" s="230" t="s">
        <v>708</v>
      </c>
      <c r="J12" s="105"/>
    </row>
    <row r="13" spans="1:19" s="97" customFormat="1" ht="15" customHeight="1" thickBot="1">
      <c r="A13" s="231" t="s">
        <v>733</v>
      </c>
      <c r="B13" s="103"/>
      <c r="C13" s="232" t="s">
        <v>702</v>
      </c>
      <c r="E13" s="231" t="s">
        <v>709</v>
      </c>
      <c r="F13" s="103"/>
      <c r="G13" s="232" t="s">
        <v>709</v>
      </c>
      <c r="I13" s="106" t="s">
        <v>273</v>
      </c>
      <c r="K13" s="106" t="s">
        <v>819</v>
      </c>
      <c r="L13" s="104" t="s">
        <v>241</v>
      </c>
      <c r="M13" s="104"/>
      <c r="N13" s="104"/>
      <c r="O13" s="104"/>
      <c r="P13" s="104"/>
      <c r="Q13" s="104"/>
      <c r="R13" s="104"/>
    </row>
    <row r="14" spans="1:19" s="97" customFormat="1" ht="15" customHeight="1">
      <c r="A14" s="241" t="s">
        <v>817</v>
      </c>
      <c r="B14" s="226"/>
      <c r="C14" s="242">
        <v>438101</v>
      </c>
      <c r="D14" s="226"/>
      <c r="E14" s="243" t="s">
        <v>818</v>
      </c>
      <c r="F14" s="226"/>
      <c r="G14" s="242">
        <v>1100</v>
      </c>
      <c r="H14" s="227"/>
      <c r="I14" s="244">
        <v>500000</v>
      </c>
      <c r="J14" s="226"/>
      <c r="K14" s="245" t="s">
        <v>820</v>
      </c>
      <c r="L14" s="7" t="str">
        <f>IF(AND(M14,S14),"","*")</f>
        <v/>
      </c>
      <c r="M14" s="79" t="b">
        <f>IF(OR(N14=0,N14=4),TRUE, FALSE)</f>
        <v>1</v>
      </c>
      <c r="N14" s="79">
        <f>COUNTIF(O14:R14,FALSE)</f>
        <v>4</v>
      </c>
      <c r="O14" s="80" t="b">
        <f>ISBLANK(C14)</f>
        <v>0</v>
      </c>
      <c r="P14" s="80" t="b">
        <f>ISBLANK(E14)</f>
        <v>0</v>
      </c>
      <c r="Q14" s="80" t="b">
        <f>ISBLANK(G14)</f>
        <v>0</v>
      </c>
      <c r="R14" s="80" t="b">
        <f>ISBLANK(I14)</f>
        <v>0</v>
      </c>
      <c r="S14" s="81" t="b">
        <f>IF(ISBLANK(C14),TRUE,VALUE(LEFT(C14,4))=4381)</f>
        <v>1</v>
      </c>
    </row>
    <row r="15" spans="1:19" s="97" customFormat="1" ht="15" customHeight="1">
      <c r="A15" s="238"/>
      <c r="B15" s="103"/>
      <c r="C15" s="234"/>
      <c r="D15" s="103"/>
      <c r="E15" s="233"/>
      <c r="F15" s="103"/>
      <c r="G15" s="234"/>
      <c r="H15" s="108"/>
      <c r="I15" s="109"/>
      <c r="J15" s="103"/>
      <c r="K15" s="107"/>
      <c r="L15" s="7" t="str">
        <f t="shared" ref="L15:L28" si="0">IF(AND(M15,S15),"","*")</f>
        <v/>
      </c>
      <c r="M15" s="79" t="b">
        <f t="shared" ref="M15:M28" si="1">IF(OR(N15=0,N15=4),TRUE, FALSE)</f>
        <v>1</v>
      </c>
      <c r="N15" s="79">
        <f t="shared" ref="N15:N28" si="2">COUNTIF(O15:R15,FALSE)</f>
        <v>0</v>
      </c>
      <c r="O15" s="80" t="b">
        <f t="shared" ref="O15:O28" si="3">ISBLANK(C15)</f>
        <v>1</v>
      </c>
      <c r="P15" s="80" t="b">
        <f t="shared" ref="P15:P28" si="4">ISBLANK(E15)</f>
        <v>1</v>
      </c>
      <c r="Q15" s="80" t="b">
        <f t="shared" ref="Q15:Q28" si="5">ISBLANK(G15)</f>
        <v>1</v>
      </c>
      <c r="R15" s="80" t="b">
        <f t="shared" ref="R15:R28" si="6">ISBLANK(I15)</f>
        <v>1</v>
      </c>
      <c r="S15" s="81" t="b">
        <f t="shared" ref="S15:S28" si="7">IF(ISBLANK(C15),TRUE,VALUE(LEFT(C15,4))=4381)</f>
        <v>1</v>
      </c>
    </row>
    <row r="16" spans="1:19" s="97" customFormat="1" ht="15" customHeight="1">
      <c r="A16" s="238"/>
      <c r="B16" s="103"/>
      <c r="C16" s="234"/>
      <c r="D16" s="103"/>
      <c r="E16" s="233"/>
      <c r="F16" s="103"/>
      <c r="G16" s="234"/>
      <c r="H16" s="108"/>
      <c r="I16" s="109"/>
      <c r="J16" s="103"/>
      <c r="K16" s="107"/>
      <c r="L16" s="7" t="str">
        <f t="shared" si="0"/>
        <v/>
      </c>
      <c r="M16" s="79" t="b">
        <f t="shared" si="1"/>
        <v>1</v>
      </c>
      <c r="N16" s="79">
        <f t="shared" si="2"/>
        <v>0</v>
      </c>
      <c r="O16" s="80" t="b">
        <f t="shared" si="3"/>
        <v>1</v>
      </c>
      <c r="P16" s="80" t="b">
        <f t="shared" si="4"/>
        <v>1</v>
      </c>
      <c r="Q16" s="80" t="b">
        <f t="shared" si="5"/>
        <v>1</v>
      </c>
      <c r="R16" s="80" t="b">
        <f t="shared" si="6"/>
        <v>1</v>
      </c>
      <c r="S16" s="81" t="b">
        <f t="shared" si="7"/>
        <v>1</v>
      </c>
    </row>
    <row r="17" spans="1:20" s="97" customFormat="1" ht="15" customHeight="1">
      <c r="A17" s="238"/>
      <c r="B17" s="103"/>
      <c r="C17" s="234"/>
      <c r="D17" s="103"/>
      <c r="E17" s="233"/>
      <c r="F17" s="103"/>
      <c r="G17" s="234"/>
      <c r="H17" s="108"/>
      <c r="I17" s="109"/>
      <c r="J17" s="103"/>
      <c r="K17" s="107"/>
      <c r="L17" s="7" t="str">
        <f t="shared" si="0"/>
        <v/>
      </c>
      <c r="M17" s="79" t="b">
        <f t="shared" si="1"/>
        <v>1</v>
      </c>
      <c r="N17" s="79">
        <f t="shared" si="2"/>
        <v>0</v>
      </c>
      <c r="O17" s="80" t="b">
        <f t="shared" si="3"/>
        <v>1</v>
      </c>
      <c r="P17" s="80" t="b">
        <f t="shared" si="4"/>
        <v>1</v>
      </c>
      <c r="Q17" s="80" t="b">
        <f t="shared" si="5"/>
        <v>1</v>
      </c>
      <c r="R17" s="80" t="b">
        <f t="shared" si="6"/>
        <v>1</v>
      </c>
      <c r="S17" s="81" t="b">
        <f t="shared" si="7"/>
        <v>1</v>
      </c>
    </row>
    <row r="18" spans="1:20" s="97" customFormat="1" ht="15" customHeight="1">
      <c r="A18" s="238"/>
      <c r="B18" s="103"/>
      <c r="C18" s="234"/>
      <c r="D18" s="103"/>
      <c r="E18" s="233"/>
      <c r="F18" s="103"/>
      <c r="G18" s="234"/>
      <c r="H18" s="108"/>
      <c r="I18" s="109"/>
      <c r="J18" s="103"/>
      <c r="K18" s="107"/>
      <c r="L18" s="7" t="str">
        <f t="shared" si="0"/>
        <v/>
      </c>
      <c r="M18" s="79" t="b">
        <f t="shared" si="1"/>
        <v>1</v>
      </c>
      <c r="N18" s="79">
        <f t="shared" si="2"/>
        <v>0</v>
      </c>
      <c r="O18" s="80" t="b">
        <f t="shared" si="3"/>
        <v>1</v>
      </c>
      <c r="P18" s="80" t="b">
        <f t="shared" si="4"/>
        <v>1</v>
      </c>
      <c r="Q18" s="80" t="b">
        <f t="shared" si="5"/>
        <v>1</v>
      </c>
      <c r="R18" s="80" t="b">
        <f t="shared" si="6"/>
        <v>1</v>
      </c>
      <c r="S18" s="81" t="b">
        <f t="shared" si="7"/>
        <v>1</v>
      </c>
    </row>
    <row r="19" spans="1:20" s="97" customFormat="1" ht="15" customHeight="1">
      <c r="A19" s="238"/>
      <c r="B19" s="103"/>
      <c r="C19" s="234"/>
      <c r="D19" s="103"/>
      <c r="E19" s="233"/>
      <c r="F19" s="103"/>
      <c r="G19" s="234"/>
      <c r="H19" s="108"/>
      <c r="I19" s="109"/>
      <c r="J19" s="103"/>
      <c r="K19" s="107"/>
      <c r="L19" s="7" t="str">
        <f t="shared" si="0"/>
        <v/>
      </c>
      <c r="M19" s="79" t="b">
        <f t="shared" si="1"/>
        <v>1</v>
      </c>
      <c r="N19" s="79">
        <f t="shared" si="2"/>
        <v>0</v>
      </c>
      <c r="O19" s="80" t="b">
        <f t="shared" si="3"/>
        <v>1</v>
      </c>
      <c r="P19" s="80" t="b">
        <f t="shared" si="4"/>
        <v>1</v>
      </c>
      <c r="Q19" s="80" t="b">
        <f t="shared" si="5"/>
        <v>1</v>
      </c>
      <c r="R19" s="80" t="b">
        <f t="shared" si="6"/>
        <v>1</v>
      </c>
      <c r="S19" s="81" t="b">
        <f t="shared" si="7"/>
        <v>1</v>
      </c>
    </row>
    <row r="20" spans="1:20" s="97" customFormat="1" ht="15" customHeight="1">
      <c r="A20" s="238"/>
      <c r="B20" s="103"/>
      <c r="C20" s="234"/>
      <c r="D20" s="103"/>
      <c r="E20" s="233"/>
      <c r="F20" s="103"/>
      <c r="G20" s="234"/>
      <c r="H20" s="108"/>
      <c r="I20" s="109"/>
      <c r="J20" s="103"/>
      <c r="K20" s="107"/>
      <c r="L20" s="7" t="str">
        <f t="shared" si="0"/>
        <v/>
      </c>
      <c r="M20" s="79" t="b">
        <f t="shared" si="1"/>
        <v>1</v>
      </c>
      <c r="N20" s="79">
        <f t="shared" si="2"/>
        <v>0</v>
      </c>
      <c r="O20" s="80" t="b">
        <f t="shared" si="3"/>
        <v>1</v>
      </c>
      <c r="P20" s="80" t="b">
        <f t="shared" si="4"/>
        <v>1</v>
      </c>
      <c r="Q20" s="80" t="b">
        <f t="shared" si="5"/>
        <v>1</v>
      </c>
      <c r="R20" s="80" t="b">
        <f t="shared" si="6"/>
        <v>1</v>
      </c>
      <c r="S20" s="81" t="b">
        <f t="shared" si="7"/>
        <v>1</v>
      </c>
    </row>
    <row r="21" spans="1:20" s="97" customFormat="1" ht="15" customHeight="1">
      <c r="A21" s="238"/>
      <c r="B21" s="103"/>
      <c r="C21" s="234"/>
      <c r="D21" s="103"/>
      <c r="E21" s="233"/>
      <c r="F21" s="103"/>
      <c r="G21" s="234"/>
      <c r="H21" s="108"/>
      <c r="I21" s="109"/>
      <c r="J21" s="103"/>
      <c r="K21" s="107"/>
      <c r="L21" s="7" t="str">
        <f t="shared" si="0"/>
        <v/>
      </c>
      <c r="M21" s="79" t="b">
        <f t="shared" si="1"/>
        <v>1</v>
      </c>
      <c r="N21" s="79">
        <f t="shared" si="2"/>
        <v>0</v>
      </c>
      <c r="O21" s="80" t="b">
        <f t="shared" si="3"/>
        <v>1</v>
      </c>
      <c r="P21" s="80" t="b">
        <f t="shared" si="4"/>
        <v>1</v>
      </c>
      <c r="Q21" s="80" t="b">
        <f t="shared" si="5"/>
        <v>1</v>
      </c>
      <c r="R21" s="80" t="b">
        <f t="shared" si="6"/>
        <v>1</v>
      </c>
      <c r="S21" s="81" t="b">
        <f t="shared" si="7"/>
        <v>1</v>
      </c>
    </row>
    <row r="22" spans="1:20" s="97" customFormat="1" ht="15" customHeight="1">
      <c r="A22" s="238"/>
      <c r="B22" s="103"/>
      <c r="C22" s="234"/>
      <c r="D22" s="103"/>
      <c r="E22" s="233"/>
      <c r="F22" s="103"/>
      <c r="G22" s="234"/>
      <c r="H22" s="108"/>
      <c r="I22" s="109"/>
      <c r="J22" s="103"/>
      <c r="K22" s="107"/>
      <c r="L22" s="7" t="str">
        <f t="shared" si="0"/>
        <v/>
      </c>
      <c r="M22" s="79" t="b">
        <f t="shared" si="1"/>
        <v>1</v>
      </c>
      <c r="N22" s="79">
        <f t="shared" si="2"/>
        <v>0</v>
      </c>
      <c r="O22" s="80" t="b">
        <f t="shared" si="3"/>
        <v>1</v>
      </c>
      <c r="P22" s="80" t="b">
        <f t="shared" si="4"/>
        <v>1</v>
      </c>
      <c r="Q22" s="80" t="b">
        <f t="shared" si="5"/>
        <v>1</v>
      </c>
      <c r="R22" s="80" t="b">
        <f t="shared" si="6"/>
        <v>1</v>
      </c>
      <c r="S22" s="81" t="b">
        <f t="shared" si="7"/>
        <v>1</v>
      </c>
    </row>
    <row r="23" spans="1:20" s="97" customFormat="1" ht="15" customHeight="1">
      <c r="A23" s="238"/>
      <c r="B23" s="103"/>
      <c r="C23" s="234"/>
      <c r="D23" s="103"/>
      <c r="E23" s="233"/>
      <c r="F23" s="103"/>
      <c r="G23" s="234"/>
      <c r="H23" s="108"/>
      <c r="I23" s="109"/>
      <c r="J23" s="103"/>
      <c r="K23" s="107"/>
      <c r="L23" s="7" t="str">
        <f t="shared" si="0"/>
        <v/>
      </c>
      <c r="M23" s="79" t="b">
        <f t="shared" si="1"/>
        <v>1</v>
      </c>
      <c r="N23" s="79">
        <f t="shared" si="2"/>
        <v>0</v>
      </c>
      <c r="O23" s="80" t="b">
        <f t="shared" si="3"/>
        <v>1</v>
      </c>
      <c r="P23" s="80" t="b">
        <f t="shared" si="4"/>
        <v>1</v>
      </c>
      <c r="Q23" s="80" t="b">
        <f t="shared" si="5"/>
        <v>1</v>
      </c>
      <c r="R23" s="80" t="b">
        <f t="shared" si="6"/>
        <v>1</v>
      </c>
      <c r="S23" s="81" t="b">
        <f t="shared" si="7"/>
        <v>1</v>
      </c>
    </row>
    <row r="24" spans="1:20" s="97" customFormat="1" ht="15" customHeight="1">
      <c r="A24" s="238"/>
      <c r="B24" s="103"/>
      <c r="C24" s="234"/>
      <c r="D24" s="103"/>
      <c r="E24" s="233"/>
      <c r="F24" s="103"/>
      <c r="G24" s="234"/>
      <c r="H24" s="108"/>
      <c r="I24" s="109"/>
      <c r="J24" s="103"/>
      <c r="K24" s="107"/>
      <c r="L24" s="7" t="str">
        <f t="shared" si="0"/>
        <v/>
      </c>
      <c r="M24" s="79" t="b">
        <f t="shared" si="1"/>
        <v>1</v>
      </c>
      <c r="N24" s="79">
        <f t="shared" si="2"/>
        <v>0</v>
      </c>
      <c r="O24" s="80" t="b">
        <f t="shared" si="3"/>
        <v>1</v>
      </c>
      <c r="P24" s="80" t="b">
        <f t="shared" si="4"/>
        <v>1</v>
      </c>
      <c r="Q24" s="80" t="b">
        <f t="shared" si="5"/>
        <v>1</v>
      </c>
      <c r="R24" s="80" t="b">
        <f t="shared" si="6"/>
        <v>1</v>
      </c>
      <c r="S24" s="81" t="b">
        <f t="shared" si="7"/>
        <v>1</v>
      </c>
    </row>
    <row r="25" spans="1:20" s="97" customFormat="1" ht="15" customHeight="1">
      <c r="A25" s="238"/>
      <c r="B25" s="103"/>
      <c r="C25" s="234"/>
      <c r="D25" s="103"/>
      <c r="E25" s="233"/>
      <c r="F25" s="103"/>
      <c r="G25" s="234"/>
      <c r="H25" s="108"/>
      <c r="I25" s="109"/>
      <c r="J25" s="103"/>
      <c r="K25" s="107"/>
      <c r="L25" s="7" t="str">
        <f t="shared" si="0"/>
        <v/>
      </c>
      <c r="M25" s="79" t="b">
        <f t="shared" si="1"/>
        <v>1</v>
      </c>
      <c r="N25" s="79">
        <f t="shared" si="2"/>
        <v>0</v>
      </c>
      <c r="O25" s="80" t="b">
        <f t="shared" si="3"/>
        <v>1</v>
      </c>
      <c r="P25" s="80" t="b">
        <f t="shared" si="4"/>
        <v>1</v>
      </c>
      <c r="Q25" s="80" t="b">
        <f t="shared" si="5"/>
        <v>1</v>
      </c>
      <c r="R25" s="80" t="b">
        <f t="shared" si="6"/>
        <v>1</v>
      </c>
      <c r="S25" s="81" t="b">
        <f t="shared" si="7"/>
        <v>1</v>
      </c>
    </row>
    <row r="26" spans="1:20" s="97" customFormat="1" ht="15" customHeight="1">
      <c r="A26" s="238"/>
      <c r="B26" s="103"/>
      <c r="C26" s="234"/>
      <c r="D26" s="103"/>
      <c r="E26" s="233"/>
      <c r="F26" s="103"/>
      <c r="G26" s="234"/>
      <c r="H26" s="108"/>
      <c r="I26" s="109"/>
      <c r="J26" s="103"/>
      <c r="K26" s="107"/>
      <c r="L26" s="7" t="str">
        <f t="shared" si="0"/>
        <v/>
      </c>
      <c r="M26" s="79" t="b">
        <f t="shared" si="1"/>
        <v>1</v>
      </c>
      <c r="N26" s="79">
        <f t="shared" si="2"/>
        <v>0</v>
      </c>
      <c r="O26" s="80" t="b">
        <f t="shared" si="3"/>
        <v>1</v>
      </c>
      <c r="P26" s="80" t="b">
        <f t="shared" si="4"/>
        <v>1</v>
      </c>
      <c r="Q26" s="80" t="b">
        <f t="shared" si="5"/>
        <v>1</v>
      </c>
      <c r="R26" s="80" t="b">
        <f t="shared" si="6"/>
        <v>1</v>
      </c>
      <c r="S26" s="81" t="b">
        <f t="shared" si="7"/>
        <v>1</v>
      </c>
    </row>
    <row r="27" spans="1:20" s="97" customFormat="1" ht="15" customHeight="1">
      <c r="A27" s="238"/>
      <c r="B27" s="103"/>
      <c r="C27" s="234"/>
      <c r="D27" s="103"/>
      <c r="E27" s="233"/>
      <c r="F27" s="103"/>
      <c r="G27" s="234"/>
      <c r="H27" s="108"/>
      <c r="I27" s="109"/>
      <c r="J27" s="103"/>
      <c r="K27" s="107"/>
      <c r="L27" s="7" t="str">
        <f t="shared" si="0"/>
        <v/>
      </c>
      <c r="M27" s="79" t="b">
        <f t="shared" si="1"/>
        <v>1</v>
      </c>
      <c r="N27" s="79">
        <f t="shared" si="2"/>
        <v>0</v>
      </c>
      <c r="O27" s="80" t="b">
        <f t="shared" si="3"/>
        <v>1</v>
      </c>
      <c r="P27" s="80" t="b">
        <f t="shared" si="4"/>
        <v>1</v>
      </c>
      <c r="Q27" s="80" t="b">
        <f t="shared" si="5"/>
        <v>1</v>
      </c>
      <c r="R27" s="80" t="b">
        <f t="shared" si="6"/>
        <v>1</v>
      </c>
      <c r="S27" s="81" t="b">
        <f t="shared" si="7"/>
        <v>1</v>
      </c>
    </row>
    <row r="28" spans="1:20" s="97" customFormat="1" ht="15" customHeight="1">
      <c r="A28" s="238"/>
      <c r="B28" s="103"/>
      <c r="C28" s="234"/>
      <c r="D28" s="103"/>
      <c r="E28" s="233"/>
      <c r="F28" s="103"/>
      <c r="G28" s="234"/>
      <c r="H28" s="108"/>
      <c r="I28" s="109"/>
      <c r="J28" s="103"/>
      <c r="K28" s="107"/>
      <c r="L28" s="7" t="str">
        <f t="shared" si="0"/>
        <v/>
      </c>
      <c r="M28" s="79" t="b">
        <f t="shared" si="1"/>
        <v>1</v>
      </c>
      <c r="N28" s="79">
        <f t="shared" si="2"/>
        <v>0</v>
      </c>
      <c r="O28" s="80" t="b">
        <f t="shared" si="3"/>
        <v>1</v>
      </c>
      <c r="P28" s="80" t="b">
        <f t="shared" si="4"/>
        <v>1</v>
      </c>
      <c r="Q28" s="80" t="b">
        <f t="shared" si="5"/>
        <v>1</v>
      </c>
      <c r="R28" s="80" t="b">
        <f t="shared" si="6"/>
        <v>1</v>
      </c>
      <c r="S28" s="81" t="b">
        <f t="shared" si="7"/>
        <v>1</v>
      </c>
    </row>
    <row r="29" spans="1:20" ht="20.100000000000001" customHeight="1" thickBot="1">
      <c r="A29" s="239"/>
      <c r="B29" s="240"/>
      <c r="C29" s="237"/>
      <c r="D29" s="111"/>
      <c r="E29" s="235"/>
      <c r="F29" s="236"/>
      <c r="G29" s="237"/>
      <c r="H29" s="112"/>
      <c r="I29" s="110"/>
      <c r="J29" s="110"/>
      <c r="K29" s="110"/>
      <c r="L29" s="113"/>
      <c r="M29" s="79">
        <f>COUNTIF(M14:M28,FALSE)</f>
        <v>0</v>
      </c>
      <c r="N29" s="113"/>
      <c r="O29" s="113"/>
      <c r="P29" s="113"/>
      <c r="Q29" s="113"/>
      <c r="R29" s="113"/>
      <c r="S29" s="82">
        <f>COUNTIF(S14:S28,FALSE)</f>
        <v>0</v>
      </c>
    </row>
    <row r="30" spans="1:20" ht="6" customHeight="1">
      <c r="C30" s="110"/>
      <c r="D30" s="111"/>
      <c r="E30" s="111"/>
      <c r="F30" s="111"/>
      <c r="G30" s="111"/>
      <c r="H30" s="112"/>
      <c r="I30" s="110"/>
      <c r="J30" s="110"/>
      <c r="K30" s="110"/>
      <c r="L30" s="113"/>
      <c r="M30" s="79"/>
      <c r="N30" s="113"/>
      <c r="O30" s="113"/>
      <c r="P30" s="113"/>
      <c r="Q30" s="113"/>
      <c r="R30" s="113"/>
      <c r="S30" s="82"/>
    </row>
    <row r="31" spans="1:20" s="86" customFormat="1" ht="11.25" customHeight="1">
      <c r="A31" s="85" t="s">
        <v>704</v>
      </c>
      <c r="D31" s="85"/>
      <c r="E31" s="85"/>
      <c r="F31" s="85"/>
      <c r="G31" s="85"/>
      <c r="H31" s="85"/>
      <c r="I31" s="85"/>
      <c r="J31" s="85"/>
      <c r="K31" s="85"/>
      <c r="L31" s="85"/>
      <c r="M31" s="85"/>
      <c r="N31" s="85"/>
      <c r="O31" s="85"/>
      <c r="P31" s="85"/>
      <c r="Q31" s="85"/>
      <c r="R31" s="85"/>
      <c r="S31" s="85"/>
      <c r="T31" s="85"/>
    </row>
    <row r="32" spans="1:20" s="72" customFormat="1" ht="14.25" customHeight="1">
      <c r="A32" s="87"/>
      <c r="B32" s="147"/>
      <c r="C32" s="147"/>
      <c r="D32" s="87"/>
      <c r="E32" s="87"/>
      <c r="F32" s="87"/>
      <c r="G32" s="87"/>
      <c r="H32" s="87"/>
      <c r="I32" s="87"/>
      <c r="J32" s="87"/>
      <c r="K32" s="87"/>
      <c r="L32" s="71"/>
      <c r="M32" s="71"/>
      <c r="N32" s="71"/>
      <c r="O32" s="71"/>
      <c r="P32" s="71"/>
      <c r="Q32" s="71"/>
      <c r="R32" s="71"/>
      <c r="S32" s="71"/>
      <c r="T32" s="71"/>
    </row>
    <row r="33" spans="1:20" s="72" customFormat="1" ht="15" customHeight="1">
      <c r="A33" s="87"/>
      <c r="B33" s="153"/>
      <c r="C33" s="153"/>
      <c r="D33" s="87"/>
      <c r="E33" s="87"/>
      <c r="F33" s="87"/>
      <c r="G33" s="87"/>
      <c r="H33" s="87"/>
      <c r="I33" s="87"/>
      <c r="J33" s="87"/>
      <c r="K33" s="87"/>
      <c r="L33" s="71"/>
      <c r="M33" s="71"/>
      <c r="N33" s="71"/>
      <c r="O33" s="71"/>
      <c r="P33" s="71"/>
      <c r="Q33" s="71"/>
      <c r="R33" s="71"/>
      <c r="S33" s="71"/>
      <c r="T33" s="71"/>
    </row>
    <row r="34" spans="1:20" s="72" customFormat="1" ht="15" customHeight="1">
      <c r="A34" s="88"/>
      <c r="B34" s="147"/>
      <c r="C34" s="147"/>
      <c r="D34" s="88"/>
      <c r="E34" s="88"/>
      <c r="F34" s="88"/>
      <c r="G34" s="88"/>
      <c r="H34" s="88"/>
      <c r="I34" s="88"/>
      <c r="J34" s="88"/>
      <c r="K34" s="88"/>
      <c r="L34" s="71"/>
      <c r="M34" s="71"/>
      <c r="N34" s="71"/>
      <c r="O34" s="71"/>
      <c r="P34" s="71"/>
      <c r="Q34" s="71"/>
      <c r="R34" s="71"/>
      <c r="S34" s="71"/>
      <c r="T34" s="71"/>
    </row>
    <row r="35" spans="1:20" ht="25.7" customHeight="1">
      <c r="F35" s="115"/>
    </row>
    <row r="36" spans="1:20" ht="20.85" customHeight="1">
      <c r="A36" s="200" t="s">
        <v>745</v>
      </c>
      <c r="F36" s="115"/>
    </row>
    <row r="37" spans="1:20" ht="20.85" customHeight="1">
      <c r="A37" s="200" t="s">
        <v>744</v>
      </c>
      <c r="F37" s="115"/>
    </row>
    <row r="38" spans="1:20" ht="20.85" customHeight="1">
      <c r="B38" s="14"/>
      <c r="C38" s="14"/>
      <c r="F38" s="115"/>
    </row>
    <row r="39" spans="1:20" ht="20.85" customHeight="1">
      <c r="F39" s="115"/>
      <c r="G39" s="114" t="s">
        <v>241</v>
      </c>
    </row>
    <row r="40" spans="1:20" ht="20.85" customHeight="1">
      <c r="F40" s="115"/>
    </row>
    <row r="41" spans="1:20" ht="20.85" customHeight="1">
      <c r="F41" s="115"/>
    </row>
    <row r="42" spans="1:20" ht="20.85" customHeight="1">
      <c r="F42" s="115"/>
      <c r="G42" s="116" t="s">
        <v>241</v>
      </c>
      <c r="H42" s="116"/>
      <c r="L42" s="117" t="s">
        <v>241</v>
      </c>
      <c r="M42" s="117"/>
      <c r="N42" s="117"/>
      <c r="O42" s="117"/>
      <c r="P42" s="117"/>
      <c r="Q42" s="117"/>
      <c r="R42" s="117"/>
    </row>
    <row r="43" spans="1:20">
      <c r="F43" s="115"/>
    </row>
    <row r="44" spans="1:20">
      <c r="F44" s="115"/>
    </row>
    <row r="45" spans="1:20">
      <c r="F45" s="115"/>
    </row>
    <row r="46" spans="1:20">
      <c r="F46" s="115"/>
    </row>
    <row r="47" spans="1:20">
      <c r="F47" s="115"/>
    </row>
    <row r="48" spans="1:20">
      <c r="F48" s="115"/>
    </row>
    <row r="49" spans="6:6">
      <c r="F49" s="115"/>
    </row>
    <row r="50" spans="6:6">
      <c r="F50" s="115"/>
    </row>
    <row r="51" spans="6:6">
      <c r="F51" s="115"/>
    </row>
    <row r="52" spans="6:6">
      <c r="F52" s="115"/>
    </row>
    <row r="53" spans="6:6">
      <c r="F53" s="115"/>
    </row>
    <row r="54" spans="6:6">
      <c r="F54" s="115"/>
    </row>
    <row r="55" spans="6:6">
      <c r="F55" s="115"/>
    </row>
    <row r="56" spans="6:6">
      <c r="F56" s="115"/>
    </row>
    <row r="57" spans="6:6">
      <c r="F57" s="115"/>
    </row>
    <row r="58" spans="6:6">
      <c r="F58" s="115"/>
    </row>
    <row r="59" spans="6:6">
      <c r="F59" s="115"/>
    </row>
    <row r="60" spans="6:6">
      <c r="F60" s="115"/>
    </row>
    <row r="61" spans="6:6">
      <c r="F61" s="115"/>
    </row>
    <row r="62" spans="6:6">
      <c r="F62" s="115"/>
    </row>
    <row r="63" spans="6:6">
      <c r="F63" s="115"/>
    </row>
    <row r="64" spans="6:6">
      <c r="F64" s="115"/>
    </row>
    <row r="65" spans="6:6">
      <c r="F65" s="115"/>
    </row>
    <row r="66" spans="6:6">
      <c r="F66" s="115"/>
    </row>
    <row r="67" spans="6:6">
      <c r="F67" s="115"/>
    </row>
    <row r="68" spans="6:6">
      <c r="F68" s="115"/>
    </row>
    <row r="69" spans="6:6">
      <c r="F69" s="115"/>
    </row>
    <row r="70" spans="6:6">
      <c r="F70" s="115"/>
    </row>
    <row r="71" spans="6:6">
      <c r="F71" s="115"/>
    </row>
    <row r="72" spans="6:6">
      <c r="F72" s="115"/>
    </row>
    <row r="73" spans="6:6">
      <c r="F73" s="115"/>
    </row>
    <row r="74" spans="6:6">
      <c r="F74" s="115"/>
    </row>
    <row r="75" spans="6:6">
      <c r="F75" s="115"/>
    </row>
    <row r="76" spans="6:6">
      <c r="F76" s="115"/>
    </row>
    <row r="77" spans="6:6">
      <c r="F77" s="115"/>
    </row>
    <row r="78" spans="6:6">
      <c r="F78" s="115"/>
    </row>
    <row r="79" spans="6:6">
      <c r="F79" s="115"/>
    </row>
    <row r="80" spans="6:6">
      <c r="F80" s="115"/>
    </row>
    <row r="81" spans="6:6">
      <c r="F81" s="115"/>
    </row>
    <row r="82" spans="6:6">
      <c r="F82" s="115"/>
    </row>
    <row r="83" spans="6:6">
      <c r="F83" s="115"/>
    </row>
    <row r="84" spans="6:6">
      <c r="F84" s="115"/>
    </row>
    <row r="85" spans="6:6">
      <c r="F85" s="115"/>
    </row>
    <row r="86" spans="6:6">
      <c r="F86" s="115"/>
    </row>
    <row r="87" spans="6:6">
      <c r="F87" s="115"/>
    </row>
    <row r="88" spans="6:6">
      <c r="F88" s="115"/>
    </row>
    <row r="89" spans="6:6">
      <c r="F89" s="115"/>
    </row>
    <row r="90" spans="6:6">
      <c r="F90" s="115"/>
    </row>
    <row r="91" spans="6:6">
      <c r="F91" s="115"/>
    </row>
    <row r="92" spans="6:6">
      <c r="F92" s="115"/>
    </row>
    <row r="93" spans="6:6">
      <c r="F93" s="115"/>
    </row>
    <row r="94" spans="6:6">
      <c r="F94" s="115"/>
    </row>
    <row r="95" spans="6:6">
      <c r="F95" s="115"/>
    </row>
    <row r="96" spans="6:6">
      <c r="F96" s="115"/>
    </row>
    <row r="97" spans="6:6">
      <c r="F97" s="115"/>
    </row>
    <row r="98" spans="6:6">
      <c r="F98" s="115"/>
    </row>
    <row r="99" spans="6:6">
      <c r="F99" s="115"/>
    </row>
    <row r="100" spans="6:6">
      <c r="F100" s="115"/>
    </row>
    <row r="101" spans="6:6">
      <c r="F101" s="115"/>
    </row>
    <row r="102" spans="6:6">
      <c r="F102" s="115"/>
    </row>
    <row r="103" spans="6:6">
      <c r="F103" s="115"/>
    </row>
    <row r="104" spans="6:6">
      <c r="F104" s="115"/>
    </row>
    <row r="105" spans="6:6">
      <c r="F105" s="115"/>
    </row>
    <row r="106" spans="6:6">
      <c r="F106" s="115"/>
    </row>
    <row r="107" spans="6:6">
      <c r="F107" s="115"/>
    </row>
    <row r="108" spans="6:6">
      <c r="F108" s="115"/>
    </row>
    <row r="109" spans="6:6">
      <c r="F109" s="115"/>
    </row>
    <row r="110" spans="6:6">
      <c r="F110" s="115"/>
    </row>
    <row r="111" spans="6:6">
      <c r="F111" s="115"/>
    </row>
    <row r="112" spans="6:6">
      <c r="F112" s="115"/>
    </row>
    <row r="113" spans="6:6">
      <c r="F113" s="115"/>
    </row>
    <row r="114" spans="6:6">
      <c r="F114" s="115"/>
    </row>
    <row r="115" spans="6:6">
      <c r="F115" s="115"/>
    </row>
    <row r="116" spans="6:6">
      <c r="F116" s="115"/>
    </row>
    <row r="117" spans="6:6">
      <c r="F117" s="115"/>
    </row>
    <row r="118" spans="6:6">
      <c r="F118" s="115"/>
    </row>
    <row r="119" spans="6:6">
      <c r="F119" s="115"/>
    </row>
    <row r="120" spans="6:6">
      <c r="F120" s="115"/>
    </row>
    <row r="121" spans="6:6">
      <c r="F121" s="115"/>
    </row>
    <row r="122" spans="6:6">
      <c r="F122" s="115"/>
    </row>
    <row r="123" spans="6:6">
      <c r="F123" s="115"/>
    </row>
    <row r="124" spans="6:6">
      <c r="F124" s="115"/>
    </row>
    <row r="125" spans="6:6">
      <c r="F125" s="115"/>
    </row>
    <row r="126" spans="6:6">
      <c r="F126" s="115"/>
    </row>
    <row r="127" spans="6:6">
      <c r="F127" s="115"/>
    </row>
    <row r="128" spans="6:6">
      <c r="F128" s="115"/>
    </row>
    <row r="129" spans="6:6">
      <c r="F129" s="115"/>
    </row>
    <row r="130" spans="6:6">
      <c r="F130" s="115"/>
    </row>
    <row r="131" spans="6:6">
      <c r="F131" s="115"/>
    </row>
    <row r="132" spans="6:6">
      <c r="F132" s="115"/>
    </row>
    <row r="133" spans="6:6">
      <c r="F133" s="115"/>
    </row>
    <row r="134" spans="6:6">
      <c r="F134" s="115"/>
    </row>
    <row r="135" spans="6:6">
      <c r="F135" s="115"/>
    </row>
    <row r="136" spans="6:6">
      <c r="F136" s="115"/>
    </row>
    <row r="137" spans="6:6">
      <c r="F137" s="115"/>
    </row>
    <row r="138" spans="6:6">
      <c r="F138" s="115"/>
    </row>
    <row r="139" spans="6:6">
      <c r="F139" s="115"/>
    </row>
    <row r="140" spans="6:6">
      <c r="F140" s="115"/>
    </row>
    <row r="141" spans="6:6">
      <c r="F141" s="115"/>
    </row>
    <row r="142" spans="6:6">
      <c r="F142" s="115"/>
    </row>
    <row r="143" spans="6:6">
      <c r="F143" s="115"/>
    </row>
    <row r="144" spans="6:6">
      <c r="F144" s="115"/>
    </row>
    <row r="145" spans="6:6">
      <c r="F145" s="115"/>
    </row>
    <row r="146" spans="6:6">
      <c r="F146" s="115"/>
    </row>
    <row r="147" spans="6:6">
      <c r="F147" s="115"/>
    </row>
    <row r="148" spans="6:6">
      <c r="F148" s="115"/>
    </row>
    <row r="149" spans="6:6">
      <c r="F149" s="115"/>
    </row>
    <row r="150" spans="6:6">
      <c r="F150" s="115"/>
    </row>
    <row r="151" spans="6:6">
      <c r="F151" s="115"/>
    </row>
    <row r="152" spans="6:6">
      <c r="F152" s="115"/>
    </row>
    <row r="153" spans="6:6">
      <c r="F153" s="115"/>
    </row>
    <row r="154" spans="6:6">
      <c r="F154" s="115"/>
    </row>
    <row r="155" spans="6:6">
      <c r="F155" s="115"/>
    </row>
    <row r="156" spans="6:6">
      <c r="F156" s="115"/>
    </row>
    <row r="157" spans="6:6">
      <c r="F157" s="115"/>
    </row>
    <row r="158" spans="6:6">
      <c r="F158" s="115"/>
    </row>
    <row r="159" spans="6:6">
      <c r="F159" s="115"/>
    </row>
    <row r="160" spans="6:6">
      <c r="F160" s="115"/>
    </row>
    <row r="161" spans="6:6">
      <c r="F161" s="115"/>
    </row>
    <row r="162" spans="6:6">
      <c r="F162" s="115"/>
    </row>
    <row r="163" spans="6:6">
      <c r="F163" s="115"/>
    </row>
    <row r="164" spans="6:6">
      <c r="F164" s="115"/>
    </row>
    <row r="165" spans="6:6">
      <c r="F165" s="115"/>
    </row>
    <row r="166" spans="6:6">
      <c r="F166" s="115"/>
    </row>
    <row r="167" spans="6:6">
      <c r="F167" s="115"/>
    </row>
  </sheetData>
  <sheetProtection algorithmName="SHA-512" hashValue="Dhj4f/Ep+kDzSeTGhDTK59Z8lfOUnu9XGaJbsz8SCV3IN8aAVO/btQHFgq7J7qdj6qpnE9JFusK50wRBqf3Log==" saltValue="PhIcT1mFRdfsM10/gpm/QA==" spinCount="100000" sheet="1" formatColumns="0" formatRows="0"/>
  <dataConsolidate/>
  <mergeCells count="11">
    <mergeCell ref="A10:C10"/>
    <mergeCell ref="E10:G10"/>
    <mergeCell ref="C8:E8"/>
    <mergeCell ref="L1:L3"/>
    <mergeCell ref="I6:K6"/>
    <mergeCell ref="I7:K7"/>
    <mergeCell ref="A1:K1"/>
    <mergeCell ref="A2:K2"/>
    <mergeCell ref="A3:K3"/>
    <mergeCell ref="A4:K4"/>
    <mergeCell ref="C7:E7"/>
  </mergeCells>
  <conditionalFormatting sqref="M1:R3">
    <cfRule type="cellIs" dxfId="4" priority="2" stopIfTrue="1" operator="equal">
      <formula>"na"</formula>
    </cfRule>
  </conditionalFormatting>
  <conditionalFormatting sqref="L1:L3">
    <cfRule type="cellIs" dxfId="3" priority="1" stopIfTrue="1" operator="equal">
      <formula>"na"</formula>
    </cfRule>
  </conditionalFormatting>
  <dataValidations count="2">
    <dataValidation type="textLength" operator="equal" allowBlank="1" showInputMessage="1" showErrorMessage="1" errorTitle="Invalid data!" error="GASB number must be 4 digits." sqref="WVO983044:WVP983058 IZ8:JA8 SV8:SW8 ACR8:ACS8 AMN8:AMO8 AWJ8:AWK8 BGF8:BGG8 BQB8:BQC8 BZX8:BZY8 CJT8:CJU8 CTP8:CTQ8 DDL8:DDM8 DNH8:DNI8 DXD8:DXE8 EGZ8:EHA8 EQV8:EQW8 FAR8:FAS8 FKN8:FKO8 FUJ8:FUK8 GEF8:GEG8 GOB8:GOC8 GXX8:GXY8 HHT8:HHU8 HRP8:HRQ8 IBL8:IBM8 ILH8:ILI8 IVD8:IVE8 JEZ8:JFA8 JOV8:JOW8 JYR8:JYS8 KIN8:KIO8 KSJ8:KSK8 LCF8:LCG8 LMB8:LMC8 LVX8:LVY8 MFT8:MFU8 MPP8:MPQ8 MZL8:MZM8 NJH8:NJI8 NTD8:NTE8 OCZ8:ODA8 OMV8:OMW8 OWR8:OWS8 PGN8:PGO8 PQJ8:PQK8 QAF8:QAG8 QKB8:QKC8 QTX8:QTY8 RDT8:RDU8 RNP8:RNQ8 RXL8:RXM8 SHH8:SHI8 SRD8:SRE8 TAZ8:TBA8 TKV8:TKW8 TUR8:TUS8 UEN8:UEO8 UOJ8:UOK8 UYF8:UYG8 VIB8:VIC8 VRX8:VRY8 WBT8:WBU8 WLP8:WLQ8 WVL8:WVM8 D65534:E65534 IZ65534:JA65534 SV65534:SW65534 ACR65534:ACS65534 AMN65534:AMO65534 AWJ65534:AWK65534 BGF65534:BGG65534 BQB65534:BQC65534 BZX65534:BZY65534 CJT65534:CJU65534 CTP65534:CTQ65534 DDL65534:DDM65534 DNH65534:DNI65534 DXD65534:DXE65534 EGZ65534:EHA65534 EQV65534:EQW65534 FAR65534:FAS65534 FKN65534:FKO65534 FUJ65534:FUK65534 GEF65534:GEG65534 GOB65534:GOC65534 GXX65534:GXY65534 HHT65534:HHU65534 HRP65534:HRQ65534 IBL65534:IBM65534 ILH65534:ILI65534 IVD65534:IVE65534 JEZ65534:JFA65534 JOV65534:JOW65534 JYR65534:JYS65534 KIN65534:KIO65534 KSJ65534:KSK65534 LCF65534:LCG65534 LMB65534:LMC65534 LVX65534:LVY65534 MFT65534:MFU65534 MPP65534:MPQ65534 MZL65534:MZM65534 NJH65534:NJI65534 NTD65534:NTE65534 OCZ65534:ODA65534 OMV65534:OMW65534 OWR65534:OWS65534 PGN65534:PGO65534 PQJ65534:PQK65534 QAF65534:QAG65534 QKB65534:QKC65534 QTX65534:QTY65534 RDT65534:RDU65534 RNP65534:RNQ65534 RXL65534:RXM65534 SHH65534:SHI65534 SRD65534:SRE65534 TAZ65534:TBA65534 TKV65534:TKW65534 TUR65534:TUS65534 UEN65534:UEO65534 UOJ65534:UOK65534 UYF65534:UYG65534 VIB65534:VIC65534 VRX65534:VRY65534 WBT65534:WBU65534 WLP65534:WLQ65534 WVL65534:WVM65534 D131070:E131070 IZ131070:JA131070 SV131070:SW131070 ACR131070:ACS131070 AMN131070:AMO131070 AWJ131070:AWK131070 BGF131070:BGG131070 BQB131070:BQC131070 BZX131070:BZY131070 CJT131070:CJU131070 CTP131070:CTQ131070 DDL131070:DDM131070 DNH131070:DNI131070 DXD131070:DXE131070 EGZ131070:EHA131070 EQV131070:EQW131070 FAR131070:FAS131070 FKN131070:FKO131070 FUJ131070:FUK131070 GEF131070:GEG131070 GOB131070:GOC131070 GXX131070:GXY131070 HHT131070:HHU131070 HRP131070:HRQ131070 IBL131070:IBM131070 ILH131070:ILI131070 IVD131070:IVE131070 JEZ131070:JFA131070 JOV131070:JOW131070 JYR131070:JYS131070 KIN131070:KIO131070 KSJ131070:KSK131070 LCF131070:LCG131070 LMB131070:LMC131070 LVX131070:LVY131070 MFT131070:MFU131070 MPP131070:MPQ131070 MZL131070:MZM131070 NJH131070:NJI131070 NTD131070:NTE131070 OCZ131070:ODA131070 OMV131070:OMW131070 OWR131070:OWS131070 PGN131070:PGO131070 PQJ131070:PQK131070 QAF131070:QAG131070 QKB131070:QKC131070 QTX131070:QTY131070 RDT131070:RDU131070 RNP131070:RNQ131070 RXL131070:RXM131070 SHH131070:SHI131070 SRD131070:SRE131070 TAZ131070:TBA131070 TKV131070:TKW131070 TUR131070:TUS131070 UEN131070:UEO131070 UOJ131070:UOK131070 UYF131070:UYG131070 VIB131070:VIC131070 VRX131070:VRY131070 WBT131070:WBU131070 WLP131070:WLQ131070 WVL131070:WVM131070 D196606:E196606 IZ196606:JA196606 SV196606:SW196606 ACR196606:ACS196606 AMN196606:AMO196606 AWJ196606:AWK196606 BGF196606:BGG196606 BQB196606:BQC196606 BZX196606:BZY196606 CJT196606:CJU196606 CTP196606:CTQ196606 DDL196606:DDM196606 DNH196606:DNI196606 DXD196606:DXE196606 EGZ196606:EHA196606 EQV196606:EQW196606 FAR196606:FAS196606 FKN196606:FKO196606 FUJ196606:FUK196606 GEF196606:GEG196606 GOB196606:GOC196606 GXX196606:GXY196606 HHT196606:HHU196606 HRP196606:HRQ196606 IBL196606:IBM196606 ILH196606:ILI196606 IVD196606:IVE196606 JEZ196606:JFA196606 JOV196606:JOW196606 JYR196606:JYS196606 KIN196606:KIO196606 KSJ196606:KSK196606 LCF196606:LCG196606 LMB196606:LMC196606 LVX196606:LVY196606 MFT196606:MFU196606 MPP196606:MPQ196606 MZL196606:MZM196606 NJH196606:NJI196606 NTD196606:NTE196606 OCZ196606:ODA196606 OMV196606:OMW196606 OWR196606:OWS196606 PGN196606:PGO196606 PQJ196606:PQK196606 QAF196606:QAG196606 QKB196606:QKC196606 QTX196606:QTY196606 RDT196606:RDU196606 RNP196606:RNQ196606 RXL196606:RXM196606 SHH196606:SHI196606 SRD196606:SRE196606 TAZ196606:TBA196606 TKV196606:TKW196606 TUR196606:TUS196606 UEN196606:UEO196606 UOJ196606:UOK196606 UYF196606:UYG196606 VIB196606:VIC196606 VRX196606:VRY196606 WBT196606:WBU196606 WLP196606:WLQ196606 WVL196606:WVM196606 D262142:E262142 IZ262142:JA262142 SV262142:SW262142 ACR262142:ACS262142 AMN262142:AMO262142 AWJ262142:AWK262142 BGF262142:BGG262142 BQB262142:BQC262142 BZX262142:BZY262142 CJT262142:CJU262142 CTP262142:CTQ262142 DDL262142:DDM262142 DNH262142:DNI262142 DXD262142:DXE262142 EGZ262142:EHA262142 EQV262142:EQW262142 FAR262142:FAS262142 FKN262142:FKO262142 FUJ262142:FUK262142 GEF262142:GEG262142 GOB262142:GOC262142 GXX262142:GXY262142 HHT262142:HHU262142 HRP262142:HRQ262142 IBL262142:IBM262142 ILH262142:ILI262142 IVD262142:IVE262142 JEZ262142:JFA262142 JOV262142:JOW262142 JYR262142:JYS262142 KIN262142:KIO262142 KSJ262142:KSK262142 LCF262142:LCG262142 LMB262142:LMC262142 LVX262142:LVY262142 MFT262142:MFU262142 MPP262142:MPQ262142 MZL262142:MZM262142 NJH262142:NJI262142 NTD262142:NTE262142 OCZ262142:ODA262142 OMV262142:OMW262142 OWR262142:OWS262142 PGN262142:PGO262142 PQJ262142:PQK262142 QAF262142:QAG262142 QKB262142:QKC262142 QTX262142:QTY262142 RDT262142:RDU262142 RNP262142:RNQ262142 RXL262142:RXM262142 SHH262142:SHI262142 SRD262142:SRE262142 TAZ262142:TBA262142 TKV262142:TKW262142 TUR262142:TUS262142 UEN262142:UEO262142 UOJ262142:UOK262142 UYF262142:UYG262142 VIB262142:VIC262142 VRX262142:VRY262142 WBT262142:WBU262142 WLP262142:WLQ262142 WVL262142:WVM262142 D327678:E327678 IZ327678:JA327678 SV327678:SW327678 ACR327678:ACS327678 AMN327678:AMO327678 AWJ327678:AWK327678 BGF327678:BGG327678 BQB327678:BQC327678 BZX327678:BZY327678 CJT327678:CJU327678 CTP327678:CTQ327678 DDL327678:DDM327678 DNH327678:DNI327678 DXD327678:DXE327678 EGZ327678:EHA327678 EQV327678:EQW327678 FAR327678:FAS327678 FKN327678:FKO327678 FUJ327678:FUK327678 GEF327678:GEG327678 GOB327678:GOC327678 GXX327678:GXY327678 HHT327678:HHU327678 HRP327678:HRQ327678 IBL327678:IBM327678 ILH327678:ILI327678 IVD327678:IVE327678 JEZ327678:JFA327678 JOV327678:JOW327678 JYR327678:JYS327678 KIN327678:KIO327678 KSJ327678:KSK327678 LCF327678:LCG327678 LMB327678:LMC327678 LVX327678:LVY327678 MFT327678:MFU327678 MPP327678:MPQ327678 MZL327678:MZM327678 NJH327678:NJI327678 NTD327678:NTE327678 OCZ327678:ODA327678 OMV327678:OMW327678 OWR327678:OWS327678 PGN327678:PGO327678 PQJ327678:PQK327678 QAF327678:QAG327678 QKB327678:QKC327678 QTX327678:QTY327678 RDT327678:RDU327678 RNP327678:RNQ327678 RXL327678:RXM327678 SHH327678:SHI327678 SRD327678:SRE327678 TAZ327678:TBA327678 TKV327678:TKW327678 TUR327678:TUS327678 UEN327678:UEO327678 UOJ327678:UOK327678 UYF327678:UYG327678 VIB327678:VIC327678 VRX327678:VRY327678 WBT327678:WBU327678 WLP327678:WLQ327678 WVL327678:WVM327678 D393214:E393214 IZ393214:JA393214 SV393214:SW393214 ACR393214:ACS393214 AMN393214:AMO393214 AWJ393214:AWK393214 BGF393214:BGG393214 BQB393214:BQC393214 BZX393214:BZY393214 CJT393214:CJU393214 CTP393214:CTQ393214 DDL393214:DDM393214 DNH393214:DNI393214 DXD393214:DXE393214 EGZ393214:EHA393214 EQV393214:EQW393214 FAR393214:FAS393214 FKN393214:FKO393214 FUJ393214:FUK393214 GEF393214:GEG393214 GOB393214:GOC393214 GXX393214:GXY393214 HHT393214:HHU393214 HRP393214:HRQ393214 IBL393214:IBM393214 ILH393214:ILI393214 IVD393214:IVE393214 JEZ393214:JFA393214 JOV393214:JOW393214 JYR393214:JYS393214 KIN393214:KIO393214 KSJ393214:KSK393214 LCF393214:LCG393214 LMB393214:LMC393214 LVX393214:LVY393214 MFT393214:MFU393214 MPP393214:MPQ393214 MZL393214:MZM393214 NJH393214:NJI393214 NTD393214:NTE393214 OCZ393214:ODA393214 OMV393214:OMW393214 OWR393214:OWS393214 PGN393214:PGO393214 PQJ393214:PQK393214 QAF393214:QAG393214 QKB393214:QKC393214 QTX393214:QTY393214 RDT393214:RDU393214 RNP393214:RNQ393214 RXL393214:RXM393214 SHH393214:SHI393214 SRD393214:SRE393214 TAZ393214:TBA393214 TKV393214:TKW393214 TUR393214:TUS393214 UEN393214:UEO393214 UOJ393214:UOK393214 UYF393214:UYG393214 VIB393214:VIC393214 VRX393214:VRY393214 WBT393214:WBU393214 WLP393214:WLQ393214 WVL393214:WVM393214 D458750:E458750 IZ458750:JA458750 SV458750:SW458750 ACR458750:ACS458750 AMN458750:AMO458750 AWJ458750:AWK458750 BGF458750:BGG458750 BQB458750:BQC458750 BZX458750:BZY458750 CJT458750:CJU458750 CTP458750:CTQ458750 DDL458750:DDM458750 DNH458750:DNI458750 DXD458750:DXE458750 EGZ458750:EHA458750 EQV458750:EQW458750 FAR458750:FAS458750 FKN458750:FKO458750 FUJ458750:FUK458750 GEF458750:GEG458750 GOB458750:GOC458750 GXX458750:GXY458750 HHT458750:HHU458750 HRP458750:HRQ458750 IBL458750:IBM458750 ILH458750:ILI458750 IVD458750:IVE458750 JEZ458750:JFA458750 JOV458750:JOW458750 JYR458750:JYS458750 KIN458750:KIO458750 KSJ458750:KSK458750 LCF458750:LCG458750 LMB458750:LMC458750 LVX458750:LVY458750 MFT458750:MFU458750 MPP458750:MPQ458750 MZL458750:MZM458750 NJH458750:NJI458750 NTD458750:NTE458750 OCZ458750:ODA458750 OMV458750:OMW458750 OWR458750:OWS458750 PGN458750:PGO458750 PQJ458750:PQK458750 QAF458750:QAG458750 QKB458750:QKC458750 QTX458750:QTY458750 RDT458750:RDU458750 RNP458750:RNQ458750 RXL458750:RXM458750 SHH458750:SHI458750 SRD458750:SRE458750 TAZ458750:TBA458750 TKV458750:TKW458750 TUR458750:TUS458750 UEN458750:UEO458750 UOJ458750:UOK458750 UYF458750:UYG458750 VIB458750:VIC458750 VRX458750:VRY458750 WBT458750:WBU458750 WLP458750:WLQ458750 WVL458750:WVM458750 D524286:E524286 IZ524286:JA524286 SV524286:SW524286 ACR524286:ACS524286 AMN524286:AMO524286 AWJ524286:AWK524286 BGF524286:BGG524286 BQB524286:BQC524286 BZX524286:BZY524286 CJT524286:CJU524286 CTP524286:CTQ524286 DDL524286:DDM524286 DNH524286:DNI524286 DXD524286:DXE524286 EGZ524286:EHA524286 EQV524286:EQW524286 FAR524286:FAS524286 FKN524286:FKO524286 FUJ524286:FUK524286 GEF524286:GEG524286 GOB524286:GOC524286 GXX524286:GXY524286 HHT524286:HHU524286 HRP524286:HRQ524286 IBL524286:IBM524286 ILH524286:ILI524286 IVD524286:IVE524286 JEZ524286:JFA524286 JOV524286:JOW524286 JYR524286:JYS524286 KIN524286:KIO524286 KSJ524286:KSK524286 LCF524286:LCG524286 LMB524286:LMC524286 LVX524286:LVY524286 MFT524286:MFU524286 MPP524286:MPQ524286 MZL524286:MZM524286 NJH524286:NJI524286 NTD524286:NTE524286 OCZ524286:ODA524286 OMV524286:OMW524286 OWR524286:OWS524286 PGN524286:PGO524286 PQJ524286:PQK524286 QAF524286:QAG524286 QKB524286:QKC524286 QTX524286:QTY524286 RDT524286:RDU524286 RNP524286:RNQ524286 RXL524286:RXM524286 SHH524286:SHI524286 SRD524286:SRE524286 TAZ524286:TBA524286 TKV524286:TKW524286 TUR524286:TUS524286 UEN524286:UEO524286 UOJ524286:UOK524286 UYF524286:UYG524286 VIB524286:VIC524286 VRX524286:VRY524286 WBT524286:WBU524286 WLP524286:WLQ524286 WVL524286:WVM524286 D589822:E589822 IZ589822:JA589822 SV589822:SW589822 ACR589822:ACS589822 AMN589822:AMO589822 AWJ589822:AWK589822 BGF589822:BGG589822 BQB589822:BQC589822 BZX589822:BZY589822 CJT589822:CJU589822 CTP589822:CTQ589822 DDL589822:DDM589822 DNH589822:DNI589822 DXD589822:DXE589822 EGZ589822:EHA589822 EQV589822:EQW589822 FAR589822:FAS589822 FKN589822:FKO589822 FUJ589822:FUK589822 GEF589822:GEG589822 GOB589822:GOC589822 GXX589822:GXY589822 HHT589822:HHU589822 HRP589822:HRQ589822 IBL589822:IBM589822 ILH589822:ILI589822 IVD589822:IVE589822 JEZ589822:JFA589822 JOV589822:JOW589822 JYR589822:JYS589822 KIN589822:KIO589822 KSJ589822:KSK589822 LCF589822:LCG589822 LMB589822:LMC589822 LVX589822:LVY589822 MFT589822:MFU589822 MPP589822:MPQ589822 MZL589822:MZM589822 NJH589822:NJI589822 NTD589822:NTE589822 OCZ589822:ODA589822 OMV589822:OMW589822 OWR589822:OWS589822 PGN589822:PGO589822 PQJ589822:PQK589822 QAF589822:QAG589822 QKB589822:QKC589822 QTX589822:QTY589822 RDT589822:RDU589822 RNP589822:RNQ589822 RXL589822:RXM589822 SHH589822:SHI589822 SRD589822:SRE589822 TAZ589822:TBA589822 TKV589822:TKW589822 TUR589822:TUS589822 UEN589822:UEO589822 UOJ589822:UOK589822 UYF589822:UYG589822 VIB589822:VIC589822 VRX589822:VRY589822 WBT589822:WBU589822 WLP589822:WLQ589822 WVL589822:WVM589822 D655358:E655358 IZ655358:JA655358 SV655358:SW655358 ACR655358:ACS655358 AMN655358:AMO655358 AWJ655358:AWK655358 BGF655358:BGG655358 BQB655358:BQC655358 BZX655358:BZY655358 CJT655358:CJU655358 CTP655358:CTQ655358 DDL655358:DDM655358 DNH655358:DNI655358 DXD655358:DXE655358 EGZ655358:EHA655358 EQV655358:EQW655358 FAR655358:FAS655358 FKN655358:FKO655358 FUJ655358:FUK655358 GEF655358:GEG655358 GOB655358:GOC655358 GXX655358:GXY655358 HHT655358:HHU655358 HRP655358:HRQ655358 IBL655358:IBM655358 ILH655358:ILI655358 IVD655358:IVE655358 JEZ655358:JFA655358 JOV655358:JOW655358 JYR655358:JYS655358 KIN655358:KIO655358 KSJ655358:KSK655358 LCF655358:LCG655358 LMB655358:LMC655358 LVX655358:LVY655358 MFT655358:MFU655358 MPP655358:MPQ655358 MZL655358:MZM655358 NJH655358:NJI655358 NTD655358:NTE655358 OCZ655358:ODA655358 OMV655358:OMW655358 OWR655358:OWS655358 PGN655358:PGO655358 PQJ655358:PQK655358 QAF655358:QAG655358 QKB655358:QKC655358 QTX655358:QTY655358 RDT655358:RDU655358 RNP655358:RNQ655358 RXL655358:RXM655358 SHH655358:SHI655358 SRD655358:SRE655358 TAZ655358:TBA655358 TKV655358:TKW655358 TUR655358:TUS655358 UEN655358:UEO655358 UOJ655358:UOK655358 UYF655358:UYG655358 VIB655358:VIC655358 VRX655358:VRY655358 WBT655358:WBU655358 WLP655358:WLQ655358 WVL655358:WVM655358 D720894:E720894 IZ720894:JA720894 SV720894:SW720894 ACR720894:ACS720894 AMN720894:AMO720894 AWJ720894:AWK720894 BGF720894:BGG720894 BQB720894:BQC720894 BZX720894:BZY720894 CJT720894:CJU720894 CTP720894:CTQ720894 DDL720894:DDM720894 DNH720894:DNI720894 DXD720894:DXE720894 EGZ720894:EHA720894 EQV720894:EQW720894 FAR720894:FAS720894 FKN720894:FKO720894 FUJ720894:FUK720894 GEF720894:GEG720894 GOB720894:GOC720894 GXX720894:GXY720894 HHT720894:HHU720894 HRP720894:HRQ720894 IBL720894:IBM720894 ILH720894:ILI720894 IVD720894:IVE720894 JEZ720894:JFA720894 JOV720894:JOW720894 JYR720894:JYS720894 KIN720894:KIO720894 KSJ720894:KSK720894 LCF720894:LCG720894 LMB720894:LMC720894 LVX720894:LVY720894 MFT720894:MFU720894 MPP720894:MPQ720894 MZL720894:MZM720894 NJH720894:NJI720894 NTD720894:NTE720894 OCZ720894:ODA720894 OMV720894:OMW720894 OWR720894:OWS720894 PGN720894:PGO720894 PQJ720894:PQK720894 QAF720894:QAG720894 QKB720894:QKC720894 QTX720894:QTY720894 RDT720894:RDU720894 RNP720894:RNQ720894 RXL720894:RXM720894 SHH720894:SHI720894 SRD720894:SRE720894 TAZ720894:TBA720894 TKV720894:TKW720894 TUR720894:TUS720894 UEN720894:UEO720894 UOJ720894:UOK720894 UYF720894:UYG720894 VIB720894:VIC720894 VRX720894:VRY720894 WBT720894:WBU720894 WLP720894:WLQ720894 WVL720894:WVM720894 D786430:E786430 IZ786430:JA786430 SV786430:SW786430 ACR786430:ACS786430 AMN786430:AMO786430 AWJ786430:AWK786430 BGF786430:BGG786430 BQB786430:BQC786430 BZX786430:BZY786430 CJT786430:CJU786430 CTP786430:CTQ786430 DDL786430:DDM786430 DNH786430:DNI786430 DXD786430:DXE786430 EGZ786430:EHA786430 EQV786430:EQW786430 FAR786430:FAS786430 FKN786430:FKO786430 FUJ786430:FUK786430 GEF786430:GEG786430 GOB786430:GOC786430 GXX786430:GXY786430 HHT786430:HHU786430 HRP786430:HRQ786430 IBL786430:IBM786430 ILH786430:ILI786430 IVD786430:IVE786430 JEZ786430:JFA786430 JOV786430:JOW786430 JYR786430:JYS786430 KIN786430:KIO786430 KSJ786430:KSK786430 LCF786430:LCG786430 LMB786430:LMC786430 LVX786430:LVY786430 MFT786430:MFU786430 MPP786430:MPQ786430 MZL786430:MZM786430 NJH786430:NJI786430 NTD786430:NTE786430 OCZ786430:ODA786430 OMV786430:OMW786430 OWR786430:OWS786430 PGN786430:PGO786430 PQJ786430:PQK786430 QAF786430:QAG786430 QKB786430:QKC786430 QTX786430:QTY786430 RDT786430:RDU786430 RNP786430:RNQ786430 RXL786430:RXM786430 SHH786430:SHI786430 SRD786430:SRE786430 TAZ786430:TBA786430 TKV786430:TKW786430 TUR786430:TUS786430 UEN786430:UEO786430 UOJ786430:UOK786430 UYF786430:UYG786430 VIB786430:VIC786430 VRX786430:VRY786430 WBT786430:WBU786430 WLP786430:WLQ786430 WVL786430:WVM786430 D851966:E851966 IZ851966:JA851966 SV851966:SW851966 ACR851966:ACS851966 AMN851966:AMO851966 AWJ851966:AWK851966 BGF851966:BGG851966 BQB851966:BQC851966 BZX851966:BZY851966 CJT851966:CJU851966 CTP851966:CTQ851966 DDL851966:DDM851966 DNH851966:DNI851966 DXD851966:DXE851966 EGZ851966:EHA851966 EQV851966:EQW851966 FAR851966:FAS851966 FKN851966:FKO851966 FUJ851966:FUK851966 GEF851966:GEG851966 GOB851966:GOC851966 GXX851966:GXY851966 HHT851966:HHU851966 HRP851966:HRQ851966 IBL851966:IBM851966 ILH851966:ILI851966 IVD851966:IVE851966 JEZ851966:JFA851966 JOV851966:JOW851966 JYR851966:JYS851966 KIN851966:KIO851966 KSJ851966:KSK851966 LCF851966:LCG851966 LMB851966:LMC851966 LVX851966:LVY851966 MFT851966:MFU851966 MPP851966:MPQ851966 MZL851966:MZM851966 NJH851966:NJI851966 NTD851966:NTE851966 OCZ851966:ODA851966 OMV851966:OMW851966 OWR851966:OWS851966 PGN851966:PGO851966 PQJ851966:PQK851966 QAF851966:QAG851966 QKB851966:QKC851966 QTX851966:QTY851966 RDT851966:RDU851966 RNP851966:RNQ851966 RXL851966:RXM851966 SHH851966:SHI851966 SRD851966:SRE851966 TAZ851966:TBA851966 TKV851966:TKW851966 TUR851966:TUS851966 UEN851966:UEO851966 UOJ851966:UOK851966 UYF851966:UYG851966 VIB851966:VIC851966 VRX851966:VRY851966 WBT851966:WBU851966 WLP851966:WLQ851966 WVL851966:WVM851966 D917502:E917502 IZ917502:JA917502 SV917502:SW917502 ACR917502:ACS917502 AMN917502:AMO917502 AWJ917502:AWK917502 BGF917502:BGG917502 BQB917502:BQC917502 BZX917502:BZY917502 CJT917502:CJU917502 CTP917502:CTQ917502 DDL917502:DDM917502 DNH917502:DNI917502 DXD917502:DXE917502 EGZ917502:EHA917502 EQV917502:EQW917502 FAR917502:FAS917502 FKN917502:FKO917502 FUJ917502:FUK917502 GEF917502:GEG917502 GOB917502:GOC917502 GXX917502:GXY917502 HHT917502:HHU917502 HRP917502:HRQ917502 IBL917502:IBM917502 ILH917502:ILI917502 IVD917502:IVE917502 JEZ917502:JFA917502 JOV917502:JOW917502 JYR917502:JYS917502 KIN917502:KIO917502 KSJ917502:KSK917502 LCF917502:LCG917502 LMB917502:LMC917502 LVX917502:LVY917502 MFT917502:MFU917502 MPP917502:MPQ917502 MZL917502:MZM917502 NJH917502:NJI917502 NTD917502:NTE917502 OCZ917502:ODA917502 OMV917502:OMW917502 OWR917502:OWS917502 PGN917502:PGO917502 PQJ917502:PQK917502 QAF917502:QAG917502 QKB917502:QKC917502 QTX917502:QTY917502 RDT917502:RDU917502 RNP917502:RNQ917502 RXL917502:RXM917502 SHH917502:SHI917502 SRD917502:SRE917502 TAZ917502:TBA917502 TKV917502:TKW917502 TUR917502:TUS917502 UEN917502:UEO917502 UOJ917502:UOK917502 UYF917502:UYG917502 VIB917502:VIC917502 VRX917502:VRY917502 WBT917502:WBU917502 WLP917502:WLQ917502 WVL917502:WVM917502 D983038:E983038 IZ983038:JA983038 SV983038:SW983038 ACR983038:ACS983038 AMN983038:AMO983038 AWJ983038:AWK983038 BGF983038:BGG983038 BQB983038:BQC983038 BZX983038:BZY983038 CJT983038:CJU983038 CTP983038:CTQ983038 DDL983038:DDM983038 DNH983038:DNI983038 DXD983038:DXE983038 EGZ983038:EHA983038 EQV983038:EQW983038 FAR983038:FAS983038 FKN983038:FKO983038 FUJ983038:FUK983038 GEF983038:GEG983038 GOB983038:GOC983038 GXX983038:GXY983038 HHT983038:HHU983038 HRP983038:HRQ983038 IBL983038:IBM983038 ILH983038:ILI983038 IVD983038:IVE983038 JEZ983038:JFA983038 JOV983038:JOW983038 JYR983038:JYS983038 KIN983038:KIO983038 KSJ983038:KSK983038 LCF983038:LCG983038 LMB983038:LMC983038 LVX983038:LVY983038 MFT983038:MFU983038 MPP983038:MPQ983038 MZL983038:MZM983038 NJH983038:NJI983038 NTD983038:NTE983038 OCZ983038:ODA983038 OMV983038:OMW983038 OWR983038:OWS983038 PGN983038:PGO983038 PQJ983038:PQK983038 QAF983038:QAG983038 QKB983038:QKC983038 QTX983038:QTY983038 RDT983038:RDU983038 RNP983038:RNQ983038 RXL983038:RXM983038 SHH983038:SHI983038 SRD983038:SRE983038 TAZ983038:TBA983038 TKV983038:TKW983038 TUR983038:TUS983038 UEN983038:UEO983038 UOJ983038:UOK983038 UYF983038:UYG983038 VIB983038:VIC983038 VRX983038:VRY983038 WBT983038:WBU983038 WLP983038:WLQ983038 WVL983038:WVM983038 G14:H28 JC14:JD28 SY14:SZ28 ACU14:ACV28 AMQ14:AMR28 AWM14:AWN28 BGI14:BGJ28 BQE14:BQF28 CAA14:CAB28 CJW14:CJX28 CTS14:CTT28 DDO14:DDP28 DNK14:DNL28 DXG14:DXH28 EHC14:EHD28 EQY14:EQZ28 FAU14:FAV28 FKQ14:FKR28 FUM14:FUN28 GEI14:GEJ28 GOE14:GOF28 GYA14:GYB28 HHW14:HHX28 HRS14:HRT28 IBO14:IBP28 ILK14:ILL28 IVG14:IVH28 JFC14:JFD28 JOY14:JOZ28 JYU14:JYV28 KIQ14:KIR28 KSM14:KSN28 LCI14:LCJ28 LME14:LMF28 LWA14:LWB28 MFW14:MFX28 MPS14:MPT28 MZO14:MZP28 NJK14:NJL28 NTG14:NTH28 ODC14:ODD28 OMY14:OMZ28 OWU14:OWV28 PGQ14:PGR28 PQM14:PQN28 QAI14:QAJ28 QKE14:QKF28 QUA14:QUB28 RDW14:RDX28 RNS14:RNT28 RXO14:RXP28 SHK14:SHL28 SRG14:SRH28 TBC14:TBD28 TKY14:TKZ28 TUU14:TUV28 UEQ14:UER28 UOM14:UON28 UYI14:UYJ28 VIE14:VIF28 VSA14:VSB28 WBW14:WBX28 WLS14:WLT28 WVO14:WVP28 G65540:H65554 JC65540:JD65554 SY65540:SZ65554 ACU65540:ACV65554 AMQ65540:AMR65554 AWM65540:AWN65554 BGI65540:BGJ65554 BQE65540:BQF65554 CAA65540:CAB65554 CJW65540:CJX65554 CTS65540:CTT65554 DDO65540:DDP65554 DNK65540:DNL65554 DXG65540:DXH65554 EHC65540:EHD65554 EQY65540:EQZ65554 FAU65540:FAV65554 FKQ65540:FKR65554 FUM65540:FUN65554 GEI65540:GEJ65554 GOE65540:GOF65554 GYA65540:GYB65554 HHW65540:HHX65554 HRS65540:HRT65554 IBO65540:IBP65554 ILK65540:ILL65554 IVG65540:IVH65554 JFC65540:JFD65554 JOY65540:JOZ65554 JYU65540:JYV65554 KIQ65540:KIR65554 KSM65540:KSN65554 LCI65540:LCJ65554 LME65540:LMF65554 LWA65540:LWB65554 MFW65540:MFX65554 MPS65540:MPT65554 MZO65540:MZP65554 NJK65540:NJL65554 NTG65540:NTH65554 ODC65540:ODD65554 OMY65540:OMZ65554 OWU65540:OWV65554 PGQ65540:PGR65554 PQM65540:PQN65554 QAI65540:QAJ65554 QKE65540:QKF65554 QUA65540:QUB65554 RDW65540:RDX65554 RNS65540:RNT65554 RXO65540:RXP65554 SHK65540:SHL65554 SRG65540:SRH65554 TBC65540:TBD65554 TKY65540:TKZ65554 TUU65540:TUV65554 UEQ65540:UER65554 UOM65540:UON65554 UYI65540:UYJ65554 VIE65540:VIF65554 VSA65540:VSB65554 WBW65540:WBX65554 WLS65540:WLT65554 WVO65540:WVP65554 G131076:H131090 JC131076:JD131090 SY131076:SZ131090 ACU131076:ACV131090 AMQ131076:AMR131090 AWM131076:AWN131090 BGI131076:BGJ131090 BQE131076:BQF131090 CAA131076:CAB131090 CJW131076:CJX131090 CTS131076:CTT131090 DDO131076:DDP131090 DNK131076:DNL131090 DXG131076:DXH131090 EHC131076:EHD131090 EQY131076:EQZ131090 FAU131076:FAV131090 FKQ131076:FKR131090 FUM131076:FUN131090 GEI131076:GEJ131090 GOE131076:GOF131090 GYA131076:GYB131090 HHW131076:HHX131090 HRS131076:HRT131090 IBO131076:IBP131090 ILK131076:ILL131090 IVG131076:IVH131090 JFC131076:JFD131090 JOY131076:JOZ131090 JYU131076:JYV131090 KIQ131076:KIR131090 KSM131076:KSN131090 LCI131076:LCJ131090 LME131076:LMF131090 LWA131076:LWB131090 MFW131076:MFX131090 MPS131076:MPT131090 MZO131076:MZP131090 NJK131076:NJL131090 NTG131076:NTH131090 ODC131076:ODD131090 OMY131076:OMZ131090 OWU131076:OWV131090 PGQ131076:PGR131090 PQM131076:PQN131090 QAI131076:QAJ131090 QKE131076:QKF131090 QUA131076:QUB131090 RDW131076:RDX131090 RNS131076:RNT131090 RXO131076:RXP131090 SHK131076:SHL131090 SRG131076:SRH131090 TBC131076:TBD131090 TKY131076:TKZ131090 TUU131076:TUV131090 UEQ131076:UER131090 UOM131076:UON131090 UYI131076:UYJ131090 VIE131076:VIF131090 VSA131076:VSB131090 WBW131076:WBX131090 WLS131076:WLT131090 WVO131076:WVP131090 G196612:H196626 JC196612:JD196626 SY196612:SZ196626 ACU196612:ACV196626 AMQ196612:AMR196626 AWM196612:AWN196626 BGI196612:BGJ196626 BQE196612:BQF196626 CAA196612:CAB196626 CJW196612:CJX196626 CTS196612:CTT196626 DDO196612:DDP196626 DNK196612:DNL196626 DXG196612:DXH196626 EHC196612:EHD196626 EQY196612:EQZ196626 FAU196612:FAV196626 FKQ196612:FKR196626 FUM196612:FUN196626 GEI196612:GEJ196626 GOE196612:GOF196626 GYA196612:GYB196626 HHW196612:HHX196626 HRS196612:HRT196626 IBO196612:IBP196626 ILK196612:ILL196626 IVG196612:IVH196626 JFC196612:JFD196626 JOY196612:JOZ196626 JYU196612:JYV196626 KIQ196612:KIR196626 KSM196612:KSN196626 LCI196612:LCJ196626 LME196612:LMF196626 LWA196612:LWB196626 MFW196612:MFX196626 MPS196612:MPT196626 MZO196612:MZP196626 NJK196612:NJL196626 NTG196612:NTH196626 ODC196612:ODD196626 OMY196612:OMZ196626 OWU196612:OWV196626 PGQ196612:PGR196626 PQM196612:PQN196626 QAI196612:QAJ196626 QKE196612:QKF196626 QUA196612:QUB196626 RDW196612:RDX196626 RNS196612:RNT196626 RXO196612:RXP196626 SHK196612:SHL196626 SRG196612:SRH196626 TBC196612:TBD196626 TKY196612:TKZ196626 TUU196612:TUV196626 UEQ196612:UER196626 UOM196612:UON196626 UYI196612:UYJ196626 VIE196612:VIF196626 VSA196612:VSB196626 WBW196612:WBX196626 WLS196612:WLT196626 WVO196612:WVP196626 G262148:H262162 JC262148:JD262162 SY262148:SZ262162 ACU262148:ACV262162 AMQ262148:AMR262162 AWM262148:AWN262162 BGI262148:BGJ262162 BQE262148:BQF262162 CAA262148:CAB262162 CJW262148:CJX262162 CTS262148:CTT262162 DDO262148:DDP262162 DNK262148:DNL262162 DXG262148:DXH262162 EHC262148:EHD262162 EQY262148:EQZ262162 FAU262148:FAV262162 FKQ262148:FKR262162 FUM262148:FUN262162 GEI262148:GEJ262162 GOE262148:GOF262162 GYA262148:GYB262162 HHW262148:HHX262162 HRS262148:HRT262162 IBO262148:IBP262162 ILK262148:ILL262162 IVG262148:IVH262162 JFC262148:JFD262162 JOY262148:JOZ262162 JYU262148:JYV262162 KIQ262148:KIR262162 KSM262148:KSN262162 LCI262148:LCJ262162 LME262148:LMF262162 LWA262148:LWB262162 MFW262148:MFX262162 MPS262148:MPT262162 MZO262148:MZP262162 NJK262148:NJL262162 NTG262148:NTH262162 ODC262148:ODD262162 OMY262148:OMZ262162 OWU262148:OWV262162 PGQ262148:PGR262162 PQM262148:PQN262162 QAI262148:QAJ262162 QKE262148:QKF262162 QUA262148:QUB262162 RDW262148:RDX262162 RNS262148:RNT262162 RXO262148:RXP262162 SHK262148:SHL262162 SRG262148:SRH262162 TBC262148:TBD262162 TKY262148:TKZ262162 TUU262148:TUV262162 UEQ262148:UER262162 UOM262148:UON262162 UYI262148:UYJ262162 VIE262148:VIF262162 VSA262148:VSB262162 WBW262148:WBX262162 WLS262148:WLT262162 WVO262148:WVP262162 G327684:H327698 JC327684:JD327698 SY327684:SZ327698 ACU327684:ACV327698 AMQ327684:AMR327698 AWM327684:AWN327698 BGI327684:BGJ327698 BQE327684:BQF327698 CAA327684:CAB327698 CJW327684:CJX327698 CTS327684:CTT327698 DDO327684:DDP327698 DNK327684:DNL327698 DXG327684:DXH327698 EHC327684:EHD327698 EQY327684:EQZ327698 FAU327684:FAV327698 FKQ327684:FKR327698 FUM327684:FUN327698 GEI327684:GEJ327698 GOE327684:GOF327698 GYA327684:GYB327698 HHW327684:HHX327698 HRS327684:HRT327698 IBO327684:IBP327698 ILK327684:ILL327698 IVG327684:IVH327698 JFC327684:JFD327698 JOY327684:JOZ327698 JYU327684:JYV327698 KIQ327684:KIR327698 KSM327684:KSN327698 LCI327684:LCJ327698 LME327684:LMF327698 LWA327684:LWB327698 MFW327684:MFX327698 MPS327684:MPT327698 MZO327684:MZP327698 NJK327684:NJL327698 NTG327684:NTH327698 ODC327684:ODD327698 OMY327684:OMZ327698 OWU327684:OWV327698 PGQ327684:PGR327698 PQM327684:PQN327698 QAI327684:QAJ327698 QKE327684:QKF327698 QUA327684:QUB327698 RDW327684:RDX327698 RNS327684:RNT327698 RXO327684:RXP327698 SHK327684:SHL327698 SRG327684:SRH327698 TBC327684:TBD327698 TKY327684:TKZ327698 TUU327684:TUV327698 UEQ327684:UER327698 UOM327684:UON327698 UYI327684:UYJ327698 VIE327684:VIF327698 VSA327684:VSB327698 WBW327684:WBX327698 WLS327684:WLT327698 WVO327684:WVP327698 G393220:H393234 JC393220:JD393234 SY393220:SZ393234 ACU393220:ACV393234 AMQ393220:AMR393234 AWM393220:AWN393234 BGI393220:BGJ393234 BQE393220:BQF393234 CAA393220:CAB393234 CJW393220:CJX393234 CTS393220:CTT393234 DDO393220:DDP393234 DNK393220:DNL393234 DXG393220:DXH393234 EHC393220:EHD393234 EQY393220:EQZ393234 FAU393220:FAV393234 FKQ393220:FKR393234 FUM393220:FUN393234 GEI393220:GEJ393234 GOE393220:GOF393234 GYA393220:GYB393234 HHW393220:HHX393234 HRS393220:HRT393234 IBO393220:IBP393234 ILK393220:ILL393234 IVG393220:IVH393234 JFC393220:JFD393234 JOY393220:JOZ393234 JYU393220:JYV393234 KIQ393220:KIR393234 KSM393220:KSN393234 LCI393220:LCJ393234 LME393220:LMF393234 LWA393220:LWB393234 MFW393220:MFX393234 MPS393220:MPT393234 MZO393220:MZP393234 NJK393220:NJL393234 NTG393220:NTH393234 ODC393220:ODD393234 OMY393220:OMZ393234 OWU393220:OWV393234 PGQ393220:PGR393234 PQM393220:PQN393234 QAI393220:QAJ393234 QKE393220:QKF393234 QUA393220:QUB393234 RDW393220:RDX393234 RNS393220:RNT393234 RXO393220:RXP393234 SHK393220:SHL393234 SRG393220:SRH393234 TBC393220:TBD393234 TKY393220:TKZ393234 TUU393220:TUV393234 UEQ393220:UER393234 UOM393220:UON393234 UYI393220:UYJ393234 VIE393220:VIF393234 VSA393220:VSB393234 WBW393220:WBX393234 WLS393220:WLT393234 WVO393220:WVP393234 G458756:H458770 JC458756:JD458770 SY458756:SZ458770 ACU458756:ACV458770 AMQ458756:AMR458770 AWM458756:AWN458770 BGI458756:BGJ458770 BQE458756:BQF458770 CAA458756:CAB458770 CJW458756:CJX458770 CTS458756:CTT458770 DDO458756:DDP458770 DNK458756:DNL458770 DXG458756:DXH458770 EHC458756:EHD458770 EQY458756:EQZ458770 FAU458756:FAV458770 FKQ458756:FKR458770 FUM458756:FUN458770 GEI458756:GEJ458770 GOE458756:GOF458770 GYA458756:GYB458770 HHW458756:HHX458770 HRS458756:HRT458770 IBO458756:IBP458770 ILK458756:ILL458770 IVG458756:IVH458770 JFC458756:JFD458770 JOY458756:JOZ458770 JYU458756:JYV458770 KIQ458756:KIR458770 KSM458756:KSN458770 LCI458756:LCJ458770 LME458756:LMF458770 LWA458756:LWB458770 MFW458756:MFX458770 MPS458756:MPT458770 MZO458756:MZP458770 NJK458756:NJL458770 NTG458756:NTH458770 ODC458756:ODD458770 OMY458756:OMZ458770 OWU458756:OWV458770 PGQ458756:PGR458770 PQM458756:PQN458770 QAI458756:QAJ458770 QKE458756:QKF458770 QUA458756:QUB458770 RDW458756:RDX458770 RNS458756:RNT458770 RXO458756:RXP458770 SHK458756:SHL458770 SRG458756:SRH458770 TBC458756:TBD458770 TKY458756:TKZ458770 TUU458756:TUV458770 UEQ458756:UER458770 UOM458756:UON458770 UYI458756:UYJ458770 VIE458756:VIF458770 VSA458756:VSB458770 WBW458756:WBX458770 WLS458756:WLT458770 WVO458756:WVP458770 G524292:H524306 JC524292:JD524306 SY524292:SZ524306 ACU524292:ACV524306 AMQ524292:AMR524306 AWM524292:AWN524306 BGI524292:BGJ524306 BQE524292:BQF524306 CAA524292:CAB524306 CJW524292:CJX524306 CTS524292:CTT524306 DDO524292:DDP524306 DNK524292:DNL524306 DXG524292:DXH524306 EHC524292:EHD524306 EQY524292:EQZ524306 FAU524292:FAV524306 FKQ524292:FKR524306 FUM524292:FUN524306 GEI524292:GEJ524306 GOE524292:GOF524306 GYA524292:GYB524306 HHW524292:HHX524306 HRS524292:HRT524306 IBO524292:IBP524306 ILK524292:ILL524306 IVG524292:IVH524306 JFC524292:JFD524306 JOY524292:JOZ524306 JYU524292:JYV524306 KIQ524292:KIR524306 KSM524292:KSN524306 LCI524292:LCJ524306 LME524292:LMF524306 LWA524292:LWB524306 MFW524292:MFX524306 MPS524292:MPT524306 MZO524292:MZP524306 NJK524292:NJL524306 NTG524292:NTH524306 ODC524292:ODD524306 OMY524292:OMZ524306 OWU524292:OWV524306 PGQ524292:PGR524306 PQM524292:PQN524306 QAI524292:QAJ524306 QKE524292:QKF524306 QUA524292:QUB524306 RDW524292:RDX524306 RNS524292:RNT524306 RXO524292:RXP524306 SHK524292:SHL524306 SRG524292:SRH524306 TBC524292:TBD524306 TKY524292:TKZ524306 TUU524292:TUV524306 UEQ524292:UER524306 UOM524292:UON524306 UYI524292:UYJ524306 VIE524292:VIF524306 VSA524292:VSB524306 WBW524292:WBX524306 WLS524292:WLT524306 WVO524292:WVP524306 G589828:H589842 JC589828:JD589842 SY589828:SZ589842 ACU589828:ACV589842 AMQ589828:AMR589842 AWM589828:AWN589842 BGI589828:BGJ589842 BQE589828:BQF589842 CAA589828:CAB589842 CJW589828:CJX589842 CTS589828:CTT589842 DDO589828:DDP589842 DNK589828:DNL589842 DXG589828:DXH589842 EHC589828:EHD589842 EQY589828:EQZ589842 FAU589828:FAV589842 FKQ589828:FKR589842 FUM589828:FUN589842 GEI589828:GEJ589842 GOE589828:GOF589842 GYA589828:GYB589842 HHW589828:HHX589842 HRS589828:HRT589842 IBO589828:IBP589842 ILK589828:ILL589842 IVG589828:IVH589842 JFC589828:JFD589842 JOY589828:JOZ589842 JYU589828:JYV589842 KIQ589828:KIR589842 KSM589828:KSN589842 LCI589828:LCJ589842 LME589828:LMF589842 LWA589828:LWB589842 MFW589828:MFX589842 MPS589828:MPT589842 MZO589828:MZP589842 NJK589828:NJL589842 NTG589828:NTH589842 ODC589828:ODD589842 OMY589828:OMZ589842 OWU589828:OWV589842 PGQ589828:PGR589842 PQM589828:PQN589842 QAI589828:QAJ589842 QKE589828:QKF589842 QUA589828:QUB589842 RDW589828:RDX589842 RNS589828:RNT589842 RXO589828:RXP589842 SHK589828:SHL589842 SRG589828:SRH589842 TBC589828:TBD589842 TKY589828:TKZ589842 TUU589828:TUV589842 UEQ589828:UER589842 UOM589828:UON589842 UYI589828:UYJ589842 VIE589828:VIF589842 VSA589828:VSB589842 WBW589828:WBX589842 WLS589828:WLT589842 WVO589828:WVP589842 G655364:H655378 JC655364:JD655378 SY655364:SZ655378 ACU655364:ACV655378 AMQ655364:AMR655378 AWM655364:AWN655378 BGI655364:BGJ655378 BQE655364:BQF655378 CAA655364:CAB655378 CJW655364:CJX655378 CTS655364:CTT655378 DDO655364:DDP655378 DNK655364:DNL655378 DXG655364:DXH655378 EHC655364:EHD655378 EQY655364:EQZ655378 FAU655364:FAV655378 FKQ655364:FKR655378 FUM655364:FUN655378 GEI655364:GEJ655378 GOE655364:GOF655378 GYA655364:GYB655378 HHW655364:HHX655378 HRS655364:HRT655378 IBO655364:IBP655378 ILK655364:ILL655378 IVG655364:IVH655378 JFC655364:JFD655378 JOY655364:JOZ655378 JYU655364:JYV655378 KIQ655364:KIR655378 KSM655364:KSN655378 LCI655364:LCJ655378 LME655364:LMF655378 LWA655364:LWB655378 MFW655364:MFX655378 MPS655364:MPT655378 MZO655364:MZP655378 NJK655364:NJL655378 NTG655364:NTH655378 ODC655364:ODD655378 OMY655364:OMZ655378 OWU655364:OWV655378 PGQ655364:PGR655378 PQM655364:PQN655378 QAI655364:QAJ655378 QKE655364:QKF655378 QUA655364:QUB655378 RDW655364:RDX655378 RNS655364:RNT655378 RXO655364:RXP655378 SHK655364:SHL655378 SRG655364:SRH655378 TBC655364:TBD655378 TKY655364:TKZ655378 TUU655364:TUV655378 UEQ655364:UER655378 UOM655364:UON655378 UYI655364:UYJ655378 VIE655364:VIF655378 VSA655364:VSB655378 WBW655364:WBX655378 WLS655364:WLT655378 WVO655364:WVP655378 G720900:H720914 JC720900:JD720914 SY720900:SZ720914 ACU720900:ACV720914 AMQ720900:AMR720914 AWM720900:AWN720914 BGI720900:BGJ720914 BQE720900:BQF720914 CAA720900:CAB720914 CJW720900:CJX720914 CTS720900:CTT720914 DDO720900:DDP720914 DNK720900:DNL720914 DXG720900:DXH720914 EHC720900:EHD720914 EQY720900:EQZ720914 FAU720900:FAV720914 FKQ720900:FKR720914 FUM720900:FUN720914 GEI720900:GEJ720914 GOE720900:GOF720914 GYA720900:GYB720914 HHW720900:HHX720914 HRS720900:HRT720914 IBO720900:IBP720914 ILK720900:ILL720914 IVG720900:IVH720914 JFC720900:JFD720914 JOY720900:JOZ720914 JYU720900:JYV720914 KIQ720900:KIR720914 KSM720900:KSN720914 LCI720900:LCJ720914 LME720900:LMF720914 LWA720900:LWB720914 MFW720900:MFX720914 MPS720900:MPT720914 MZO720900:MZP720914 NJK720900:NJL720914 NTG720900:NTH720914 ODC720900:ODD720914 OMY720900:OMZ720914 OWU720900:OWV720914 PGQ720900:PGR720914 PQM720900:PQN720914 QAI720900:QAJ720914 QKE720900:QKF720914 QUA720900:QUB720914 RDW720900:RDX720914 RNS720900:RNT720914 RXO720900:RXP720914 SHK720900:SHL720914 SRG720900:SRH720914 TBC720900:TBD720914 TKY720900:TKZ720914 TUU720900:TUV720914 UEQ720900:UER720914 UOM720900:UON720914 UYI720900:UYJ720914 VIE720900:VIF720914 VSA720900:VSB720914 WBW720900:WBX720914 WLS720900:WLT720914 WVO720900:WVP720914 G786436:H786450 JC786436:JD786450 SY786436:SZ786450 ACU786436:ACV786450 AMQ786436:AMR786450 AWM786436:AWN786450 BGI786436:BGJ786450 BQE786436:BQF786450 CAA786436:CAB786450 CJW786436:CJX786450 CTS786436:CTT786450 DDO786436:DDP786450 DNK786436:DNL786450 DXG786436:DXH786450 EHC786436:EHD786450 EQY786436:EQZ786450 FAU786436:FAV786450 FKQ786436:FKR786450 FUM786436:FUN786450 GEI786436:GEJ786450 GOE786436:GOF786450 GYA786436:GYB786450 HHW786436:HHX786450 HRS786436:HRT786450 IBO786436:IBP786450 ILK786436:ILL786450 IVG786436:IVH786450 JFC786436:JFD786450 JOY786436:JOZ786450 JYU786436:JYV786450 KIQ786436:KIR786450 KSM786436:KSN786450 LCI786436:LCJ786450 LME786436:LMF786450 LWA786436:LWB786450 MFW786436:MFX786450 MPS786436:MPT786450 MZO786436:MZP786450 NJK786436:NJL786450 NTG786436:NTH786450 ODC786436:ODD786450 OMY786436:OMZ786450 OWU786436:OWV786450 PGQ786436:PGR786450 PQM786436:PQN786450 QAI786436:QAJ786450 QKE786436:QKF786450 QUA786436:QUB786450 RDW786436:RDX786450 RNS786436:RNT786450 RXO786436:RXP786450 SHK786436:SHL786450 SRG786436:SRH786450 TBC786436:TBD786450 TKY786436:TKZ786450 TUU786436:TUV786450 UEQ786436:UER786450 UOM786436:UON786450 UYI786436:UYJ786450 VIE786436:VIF786450 VSA786436:VSB786450 WBW786436:WBX786450 WLS786436:WLT786450 WVO786436:WVP786450 G851972:H851986 JC851972:JD851986 SY851972:SZ851986 ACU851972:ACV851986 AMQ851972:AMR851986 AWM851972:AWN851986 BGI851972:BGJ851986 BQE851972:BQF851986 CAA851972:CAB851986 CJW851972:CJX851986 CTS851972:CTT851986 DDO851972:DDP851986 DNK851972:DNL851986 DXG851972:DXH851986 EHC851972:EHD851986 EQY851972:EQZ851986 FAU851972:FAV851986 FKQ851972:FKR851986 FUM851972:FUN851986 GEI851972:GEJ851986 GOE851972:GOF851986 GYA851972:GYB851986 HHW851972:HHX851986 HRS851972:HRT851986 IBO851972:IBP851986 ILK851972:ILL851986 IVG851972:IVH851986 JFC851972:JFD851986 JOY851972:JOZ851986 JYU851972:JYV851986 KIQ851972:KIR851986 KSM851972:KSN851986 LCI851972:LCJ851986 LME851972:LMF851986 LWA851972:LWB851986 MFW851972:MFX851986 MPS851972:MPT851986 MZO851972:MZP851986 NJK851972:NJL851986 NTG851972:NTH851986 ODC851972:ODD851986 OMY851972:OMZ851986 OWU851972:OWV851986 PGQ851972:PGR851986 PQM851972:PQN851986 QAI851972:QAJ851986 QKE851972:QKF851986 QUA851972:QUB851986 RDW851972:RDX851986 RNS851972:RNT851986 RXO851972:RXP851986 SHK851972:SHL851986 SRG851972:SRH851986 TBC851972:TBD851986 TKY851972:TKZ851986 TUU851972:TUV851986 UEQ851972:UER851986 UOM851972:UON851986 UYI851972:UYJ851986 VIE851972:VIF851986 VSA851972:VSB851986 WBW851972:WBX851986 WLS851972:WLT851986 WVO851972:WVP851986 G917508:H917522 JC917508:JD917522 SY917508:SZ917522 ACU917508:ACV917522 AMQ917508:AMR917522 AWM917508:AWN917522 BGI917508:BGJ917522 BQE917508:BQF917522 CAA917508:CAB917522 CJW917508:CJX917522 CTS917508:CTT917522 DDO917508:DDP917522 DNK917508:DNL917522 DXG917508:DXH917522 EHC917508:EHD917522 EQY917508:EQZ917522 FAU917508:FAV917522 FKQ917508:FKR917522 FUM917508:FUN917522 GEI917508:GEJ917522 GOE917508:GOF917522 GYA917508:GYB917522 HHW917508:HHX917522 HRS917508:HRT917522 IBO917508:IBP917522 ILK917508:ILL917522 IVG917508:IVH917522 JFC917508:JFD917522 JOY917508:JOZ917522 JYU917508:JYV917522 KIQ917508:KIR917522 KSM917508:KSN917522 LCI917508:LCJ917522 LME917508:LMF917522 LWA917508:LWB917522 MFW917508:MFX917522 MPS917508:MPT917522 MZO917508:MZP917522 NJK917508:NJL917522 NTG917508:NTH917522 ODC917508:ODD917522 OMY917508:OMZ917522 OWU917508:OWV917522 PGQ917508:PGR917522 PQM917508:PQN917522 QAI917508:QAJ917522 QKE917508:QKF917522 QUA917508:QUB917522 RDW917508:RDX917522 RNS917508:RNT917522 RXO917508:RXP917522 SHK917508:SHL917522 SRG917508:SRH917522 TBC917508:TBD917522 TKY917508:TKZ917522 TUU917508:TUV917522 UEQ917508:UER917522 UOM917508:UON917522 UYI917508:UYJ917522 VIE917508:VIF917522 VSA917508:VSB917522 WBW917508:WBX917522 WLS917508:WLT917522 WVO917508:WVP917522 G983044:H983058 JC983044:JD983058 SY983044:SZ983058 ACU983044:ACV983058 AMQ983044:AMR983058 AWM983044:AWN983058 BGI983044:BGJ983058 BQE983044:BQF983058 CAA983044:CAB983058 CJW983044:CJX983058 CTS983044:CTT983058 DDO983044:DDP983058 DNK983044:DNL983058 DXG983044:DXH983058 EHC983044:EHD983058 EQY983044:EQZ983058 FAU983044:FAV983058 FKQ983044:FKR983058 FUM983044:FUN983058 GEI983044:GEJ983058 GOE983044:GOF983058 GYA983044:GYB983058 HHW983044:HHX983058 HRS983044:HRT983058 IBO983044:IBP983058 ILK983044:ILL983058 IVG983044:IVH983058 JFC983044:JFD983058 JOY983044:JOZ983058 JYU983044:JYV983058 KIQ983044:KIR983058 KSM983044:KSN983058 LCI983044:LCJ983058 LME983044:LMF983058 LWA983044:LWB983058 MFW983044:MFX983058 MPS983044:MPT983058 MZO983044:MZP983058 NJK983044:NJL983058 NTG983044:NTH983058 ODC983044:ODD983058 OMY983044:OMZ983058 OWU983044:OWV983058 PGQ983044:PGR983058 PQM983044:PQN983058 QAI983044:QAJ983058 QKE983044:QKF983058 QUA983044:QUB983058 RDW983044:RDX983058 RNS983044:RNT983058 RXO983044:RXP983058 SHK983044:SHL983058 SRG983044:SRH983058 TBC983044:TBD983058 TKY983044:TKZ983058 TUU983044:TUV983058 UEQ983044:UER983058 UOM983044:UON983058 UYI983044:UYJ983058 VIE983044:VIF983058 VSA983044:VSB983058 WBW983044:WBX983058 WLS983044:WLT983058 C8">
      <formula1>4</formula1>
    </dataValidation>
    <dataValidation type="whole" allowBlank="1" showInputMessage="1" showErrorMessage="1" error="Operating transfers cannot be made between an agency and university/component unit" sqref="E28">
      <formula1>0</formula1>
      <formula2>9999</formula2>
    </dataValidation>
  </dataValidations>
  <hyperlinks>
    <hyperlink ref="A36" location="Instructions550555" display="550 Instructions"/>
    <hyperlink ref="A37" location="TransfersPurposeandUse" display="Transfer Accounts - Purpose and Use"/>
  </hyperlinks>
  <printOptions horizontalCentered="1"/>
  <pageMargins left="0.5" right="0.5" top="0.75" bottom="0.5" header="0.5" footer="0.5"/>
  <pageSetup orientation="landscape" blackAndWhite="1" r:id="rId1"/>
  <headerFooter alignWithMargins="0">
    <oddFooter>&amp;R&amp;A</oddFooter>
  </headerFooter>
  <ignoredErrors>
    <ignoredError sqref="I6:I7"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S248"/>
  <sheetViews>
    <sheetView showGridLines="0" zoomScaleNormal="100" workbookViewId="0">
      <selection activeCell="K14" sqref="K14"/>
    </sheetView>
  </sheetViews>
  <sheetFormatPr defaultRowHeight="15.75"/>
  <cols>
    <col min="1" max="1" width="13.42578125" style="114" bestFit="1" customWidth="1"/>
    <col min="2" max="2" width="1.42578125" style="114" customWidth="1"/>
    <col min="3" max="3" width="15.42578125" style="114" customWidth="1"/>
    <col min="4" max="4" width="1.7109375" style="114" customWidth="1"/>
    <col min="5" max="5" width="23.85546875" style="114" customWidth="1"/>
    <col min="6" max="6" width="1.7109375" style="114" customWidth="1"/>
    <col min="7" max="7" width="15.28515625" style="114" customWidth="1"/>
    <col min="8" max="8" width="1.7109375" style="114" customWidth="1"/>
    <col min="9" max="9" width="17.140625" style="114" customWidth="1"/>
    <col min="10" max="10" width="1.7109375" style="114" customWidth="1"/>
    <col min="11" max="11" width="33" style="114" customWidth="1"/>
    <col min="12" max="12" width="4.7109375" style="114" customWidth="1"/>
    <col min="13" max="13" width="5.85546875" style="114" hidden="1" customWidth="1"/>
    <col min="14" max="14" width="2" style="114" hidden="1" customWidth="1"/>
    <col min="15" max="18" width="5.85546875" style="114" hidden="1" customWidth="1"/>
    <col min="19" max="19" width="6.42578125" style="114" hidden="1" customWidth="1"/>
    <col min="20" max="257" width="9.140625" style="114"/>
    <col min="258" max="258" width="0" style="114" hidden="1" customWidth="1"/>
    <col min="259" max="259" width="15.42578125" style="114" customWidth="1"/>
    <col min="260" max="260" width="1.7109375" style="114" customWidth="1"/>
    <col min="261" max="261" width="22.5703125" style="114" customWidth="1"/>
    <col min="262" max="262" width="1.7109375" style="114" customWidth="1"/>
    <col min="263" max="263" width="17.42578125" style="114" customWidth="1"/>
    <col min="264" max="264" width="1.7109375" style="114" customWidth="1"/>
    <col min="265" max="265" width="14.85546875" style="114" customWidth="1"/>
    <col min="266" max="266" width="1.7109375" style="114" customWidth="1"/>
    <col min="267" max="267" width="28.5703125" style="114" customWidth="1"/>
    <col min="268" max="268" width="4.7109375" style="114" customWidth="1"/>
    <col min="269" max="275" width="0" style="114" hidden="1" customWidth="1"/>
    <col min="276" max="513" width="9.140625" style="114"/>
    <col min="514" max="514" width="0" style="114" hidden="1" customWidth="1"/>
    <col min="515" max="515" width="15.42578125" style="114" customWidth="1"/>
    <col min="516" max="516" width="1.7109375" style="114" customWidth="1"/>
    <col min="517" max="517" width="22.5703125" style="114" customWidth="1"/>
    <col min="518" max="518" width="1.7109375" style="114" customWidth="1"/>
    <col min="519" max="519" width="17.42578125" style="114" customWidth="1"/>
    <col min="520" max="520" width="1.7109375" style="114" customWidth="1"/>
    <col min="521" max="521" width="14.85546875" style="114" customWidth="1"/>
    <col min="522" max="522" width="1.7109375" style="114" customWidth="1"/>
    <col min="523" max="523" width="28.5703125" style="114" customWidth="1"/>
    <col min="524" max="524" width="4.7109375" style="114" customWidth="1"/>
    <col min="525" max="531" width="0" style="114" hidden="1" customWidth="1"/>
    <col min="532" max="769" width="9.140625" style="114"/>
    <col min="770" max="770" width="0" style="114" hidden="1" customWidth="1"/>
    <col min="771" max="771" width="15.42578125" style="114" customWidth="1"/>
    <col min="772" max="772" width="1.7109375" style="114" customWidth="1"/>
    <col min="773" max="773" width="22.5703125" style="114" customWidth="1"/>
    <col min="774" max="774" width="1.7109375" style="114" customWidth="1"/>
    <col min="775" max="775" width="17.42578125" style="114" customWidth="1"/>
    <col min="776" max="776" width="1.7109375" style="114" customWidth="1"/>
    <col min="777" max="777" width="14.85546875" style="114" customWidth="1"/>
    <col min="778" max="778" width="1.7109375" style="114" customWidth="1"/>
    <col min="779" max="779" width="28.5703125" style="114" customWidth="1"/>
    <col min="780" max="780" width="4.7109375" style="114" customWidth="1"/>
    <col min="781" max="787" width="0" style="114" hidden="1" customWidth="1"/>
    <col min="788" max="1025" width="9.140625" style="114"/>
    <col min="1026" max="1026" width="0" style="114" hidden="1" customWidth="1"/>
    <col min="1027" max="1027" width="15.42578125" style="114" customWidth="1"/>
    <col min="1028" max="1028" width="1.7109375" style="114" customWidth="1"/>
    <col min="1029" max="1029" width="22.5703125" style="114" customWidth="1"/>
    <col min="1030" max="1030" width="1.7109375" style="114" customWidth="1"/>
    <col min="1031" max="1031" width="17.42578125" style="114" customWidth="1"/>
    <col min="1032" max="1032" width="1.7109375" style="114" customWidth="1"/>
    <col min="1033" max="1033" width="14.85546875" style="114" customWidth="1"/>
    <col min="1034" max="1034" width="1.7109375" style="114" customWidth="1"/>
    <col min="1035" max="1035" width="28.5703125" style="114" customWidth="1"/>
    <col min="1036" max="1036" width="4.7109375" style="114" customWidth="1"/>
    <col min="1037" max="1043" width="0" style="114" hidden="1" customWidth="1"/>
    <col min="1044" max="1281" width="9.140625" style="114"/>
    <col min="1282" max="1282" width="0" style="114" hidden="1" customWidth="1"/>
    <col min="1283" max="1283" width="15.42578125" style="114" customWidth="1"/>
    <col min="1284" max="1284" width="1.7109375" style="114" customWidth="1"/>
    <col min="1285" max="1285" width="22.5703125" style="114" customWidth="1"/>
    <col min="1286" max="1286" width="1.7109375" style="114" customWidth="1"/>
    <col min="1287" max="1287" width="17.42578125" style="114" customWidth="1"/>
    <col min="1288" max="1288" width="1.7109375" style="114" customWidth="1"/>
    <col min="1289" max="1289" width="14.85546875" style="114" customWidth="1"/>
    <col min="1290" max="1290" width="1.7109375" style="114" customWidth="1"/>
    <col min="1291" max="1291" width="28.5703125" style="114" customWidth="1"/>
    <col min="1292" max="1292" width="4.7109375" style="114" customWidth="1"/>
    <col min="1293" max="1299" width="0" style="114" hidden="1" customWidth="1"/>
    <col min="1300" max="1537" width="9.140625" style="114"/>
    <col min="1538" max="1538" width="0" style="114" hidden="1" customWidth="1"/>
    <col min="1539" max="1539" width="15.42578125" style="114" customWidth="1"/>
    <col min="1540" max="1540" width="1.7109375" style="114" customWidth="1"/>
    <col min="1541" max="1541" width="22.5703125" style="114" customWidth="1"/>
    <col min="1542" max="1542" width="1.7109375" style="114" customWidth="1"/>
    <col min="1543" max="1543" width="17.42578125" style="114" customWidth="1"/>
    <col min="1544" max="1544" width="1.7109375" style="114" customWidth="1"/>
    <col min="1545" max="1545" width="14.85546875" style="114" customWidth="1"/>
    <col min="1546" max="1546" width="1.7109375" style="114" customWidth="1"/>
    <col min="1547" max="1547" width="28.5703125" style="114" customWidth="1"/>
    <col min="1548" max="1548" width="4.7109375" style="114" customWidth="1"/>
    <col min="1549" max="1555" width="0" style="114" hidden="1" customWidth="1"/>
    <col min="1556" max="1793" width="9.140625" style="114"/>
    <col min="1794" max="1794" width="0" style="114" hidden="1" customWidth="1"/>
    <col min="1795" max="1795" width="15.42578125" style="114" customWidth="1"/>
    <col min="1796" max="1796" width="1.7109375" style="114" customWidth="1"/>
    <col min="1797" max="1797" width="22.5703125" style="114" customWidth="1"/>
    <col min="1798" max="1798" width="1.7109375" style="114" customWidth="1"/>
    <col min="1799" max="1799" width="17.42578125" style="114" customWidth="1"/>
    <col min="1800" max="1800" width="1.7109375" style="114" customWidth="1"/>
    <col min="1801" max="1801" width="14.85546875" style="114" customWidth="1"/>
    <col min="1802" max="1802" width="1.7109375" style="114" customWidth="1"/>
    <col min="1803" max="1803" width="28.5703125" style="114" customWidth="1"/>
    <col min="1804" max="1804" width="4.7109375" style="114" customWidth="1"/>
    <col min="1805" max="1811" width="0" style="114" hidden="1" customWidth="1"/>
    <col min="1812" max="2049" width="9.140625" style="114"/>
    <col min="2050" max="2050" width="0" style="114" hidden="1" customWidth="1"/>
    <col min="2051" max="2051" width="15.42578125" style="114" customWidth="1"/>
    <col min="2052" max="2052" width="1.7109375" style="114" customWidth="1"/>
    <col min="2053" max="2053" width="22.5703125" style="114" customWidth="1"/>
    <col min="2054" max="2054" width="1.7109375" style="114" customWidth="1"/>
    <col min="2055" max="2055" width="17.42578125" style="114" customWidth="1"/>
    <col min="2056" max="2056" width="1.7109375" style="114" customWidth="1"/>
    <col min="2057" max="2057" width="14.85546875" style="114" customWidth="1"/>
    <col min="2058" max="2058" width="1.7109375" style="114" customWidth="1"/>
    <col min="2059" max="2059" width="28.5703125" style="114" customWidth="1"/>
    <col min="2060" max="2060" width="4.7109375" style="114" customWidth="1"/>
    <col min="2061" max="2067" width="0" style="114" hidden="1" customWidth="1"/>
    <col min="2068" max="2305" width="9.140625" style="114"/>
    <col min="2306" max="2306" width="0" style="114" hidden="1" customWidth="1"/>
    <col min="2307" max="2307" width="15.42578125" style="114" customWidth="1"/>
    <col min="2308" max="2308" width="1.7109375" style="114" customWidth="1"/>
    <col min="2309" max="2309" width="22.5703125" style="114" customWidth="1"/>
    <col min="2310" max="2310" width="1.7109375" style="114" customWidth="1"/>
    <col min="2311" max="2311" width="17.42578125" style="114" customWidth="1"/>
    <col min="2312" max="2312" width="1.7109375" style="114" customWidth="1"/>
    <col min="2313" max="2313" width="14.85546875" style="114" customWidth="1"/>
    <col min="2314" max="2314" width="1.7109375" style="114" customWidth="1"/>
    <col min="2315" max="2315" width="28.5703125" style="114" customWidth="1"/>
    <col min="2316" max="2316" width="4.7109375" style="114" customWidth="1"/>
    <col min="2317" max="2323" width="0" style="114" hidden="1" customWidth="1"/>
    <col min="2324" max="2561" width="9.140625" style="114"/>
    <col min="2562" max="2562" width="0" style="114" hidden="1" customWidth="1"/>
    <col min="2563" max="2563" width="15.42578125" style="114" customWidth="1"/>
    <col min="2564" max="2564" width="1.7109375" style="114" customWidth="1"/>
    <col min="2565" max="2565" width="22.5703125" style="114" customWidth="1"/>
    <col min="2566" max="2566" width="1.7109375" style="114" customWidth="1"/>
    <col min="2567" max="2567" width="17.42578125" style="114" customWidth="1"/>
    <col min="2568" max="2568" width="1.7109375" style="114" customWidth="1"/>
    <col min="2569" max="2569" width="14.85546875" style="114" customWidth="1"/>
    <col min="2570" max="2570" width="1.7109375" style="114" customWidth="1"/>
    <col min="2571" max="2571" width="28.5703125" style="114" customWidth="1"/>
    <col min="2572" max="2572" width="4.7109375" style="114" customWidth="1"/>
    <col min="2573" max="2579" width="0" style="114" hidden="1" customWidth="1"/>
    <col min="2580" max="2817" width="9.140625" style="114"/>
    <col min="2818" max="2818" width="0" style="114" hidden="1" customWidth="1"/>
    <col min="2819" max="2819" width="15.42578125" style="114" customWidth="1"/>
    <col min="2820" max="2820" width="1.7109375" style="114" customWidth="1"/>
    <col min="2821" max="2821" width="22.5703125" style="114" customWidth="1"/>
    <col min="2822" max="2822" width="1.7109375" style="114" customWidth="1"/>
    <col min="2823" max="2823" width="17.42578125" style="114" customWidth="1"/>
    <col min="2824" max="2824" width="1.7109375" style="114" customWidth="1"/>
    <col min="2825" max="2825" width="14.85546875" style="114" customWidth="1"/>
    <col min="2826" max="2826" width="1.7109375" style="114" customWidth="1"/>
    <col min="2827" max="2827" width="28.5703125" style="114" customWidth="1"/>
    <col min="2828" max="2828" width="4.7109375" style="114" customWidth="1"/>
    <col min="2829" max="2835" width="0" style="114" hidden="1" customWidth="1"/>
    <col min="2836" max="3073" width="9.140625" style="114"/>
    <col min="3074" max="3074" width="0" style="114" hidden="1" customWidth="1"/>
    <col min="3075" max="3075" width="15.42578125" style="114" customWidth="1"/>
    <col min="3076" max="3076" width="1.7109375" style="114" customWidth="1"/>
    <col min="3077" max="3077" width="22.5703125" style="114" customWidth="1"/>
    <col min="3078" max="3078" width="1.7109375" style="114" customWidth="1"/>
    <col min="3079" max="3079" width="17.42578125" style="114" customWidth="1"/>
    <col min="3080" max="3080" width="1.7109375" style="114" customWidth="1"/>
    <col min="3081" max="3081" width="14.85546875" style="114" customWidth="1"/>
    <col min="3082" max="3082" width="1.7109375" style="114" customWidth="1"/>
    <col min="3083" max="3083" width="28.5703125" style="114" customWidth="1"/>
    <col min="3084" max="3084" width="4.7109375" style="114" customWidth="1"/>
    <col min="3085" max="3091" width="0" style="114" hidden="1" customWidth="1"/>
    <col min="3092" max="3329" width="9.140625" style="114"/>
    <col min="3330" max="3330" width="0" style="114" hidden="1" customWidth="1"/>
    <col min="3331" max="3331" width="15.42578125" style="114" customWidth="1"/>
    <col min="3332" max="3332" width="1.7109375" style="114" customWidth="1"/>
    <col min="3333" max="3333" width="22.5703125" style="114" customWidth="1"/>
    <col min="3334" max="3334" width="1.7109375" style="114" customWidth="1"/>
    <col min="3335" max="3335" width="17.42578125" style="114" customWidth="1"/>
    <col min="3336" max="3336" width="1.7109375" style="114" customWidth="1"/>
    <col min="3337" max="3337" width="14.85546875" style="114" customWidth="1"/>
    <col min="3338" max="3338" width="1.7109375" style="114" customWidth="1"/>
    <col min="3339" max="3339" width="28.5703125" style="114" customWidth="1"/>
    <col min="3340" max="3340" width="4.7109375" style="114" customWidth="1"/>
    <col min="3341" max="3347" width="0" style="114" hidden="1" customWidth="1"/>
    <col min="3348" max="3585" width="9.140625" style="114"/>
    <col min="3586" max="3586" width="0" style="114" hidden="1" customWidth="1"/>
    <col min="3587" max="3587" width="15.42578125" style="114" customWidth="1"/>
    <col min="3588" max="3588" width="1.7109375" style="114" customWidth="1"/>
    <col min="3589" max="3589" width="22.5703125" style="114" customWidth="1"/>
    <col min="3590" max="3590" width="1.7109375" style="114" customWidth="1"/>
    <col min="3591" max="3591" width="17.42578125" style="114" customWidth="1"/>
    <col min="3592" max="3592" width="1.7109375" style="114" customWidth="1"/>
    <col min="3593" max="3593" width="14.85546875" style="114" customWidth="1"/>
    <col min="3594" max="3594" width="1.7109375" style="114" customWidth="1"/>
    <col min="3595" max="3595" width="28.5703125" style="114" customWidth="1"/>
    <col min="3596" max="3596" width="4.7109375" style="114" customWidth="1"/>
    <col min="3597" max="3603" width="0" style="114" hidden="1" customWidth="1"/>
    <col min="3604" max="3841" width="9.140625" style="114"/>
    <col min="3842" max="3842" width="0" style="114" hidden="1" customWidth="1"/>
    <col min="3843" max="3843" width="15.42578125" style="114" customWidth="1"/>
    <col min="3844" max="3844" width="1.7109375" style="114" customWidth="1"/>
    <col min="3845" max="3845" width="22.5703125" style="114" customWidth="1"/>
    <col min="3846" max="3846" width="1.7109375" style="114" customWidth="1"/>
    <col min="3847" max="3847" width="17.42578125" style="114" customWidth="1"/>
    <col min="3848" max="3848" width="1.7109375" style="114" customWidth="1"/>
    <col min="3849" max="3849" width="14.85546875" style="114" customWidth="1"/>
    <col min="3850" max="3850" width="1.7109375" style="114" customWidth="1"/>
    <col min="3851" max="3851" width="28.5703125" style="114" customWidth="1"/>
    <col min="3852" max="3852" width="4.7109375" style="114" customWidth="1"/>
    <col min="3853" max="3859" width="0" style="114" hidden="1" customWidth="1"/>
    <col min="3860" max="4097" width="9.140625" style="114"/>
    <col min="4098" max="4098" width="0" style="114" hidden="1" customWidth="1"/>
    <col min="4099" max="4099" width="15.42578125" style="114" customWidth="1"/>
    <col min="4100" max="4100" width="1.7109375" style="114" customWidth="1"/>
    <col min="4101" max="4101" width="22.5703125" style="114" customWidth="1"/>
    <col min="4102" max="4102" width="1.7109375" style="114" customWidth="1"/>
    <col min="4103" max="4103" width="17.42578125" style="114" customWidth="1"/>
    <col min="4104" max="4104" width="1.7109375" style="114" customWidth="1"/>
    <col min="4105" max="4105" width="14.85546875" style="114" customWidth="1"/>
    <col min="4106" max="4106" width="1.7109375" style="114" customWidth="1"/>
    <col min="4107" max="4107" width="28.5703125" style="114" customWidth="1"/>
    <col min="4108" max="4108" width="4.7109375" style="114" customWidth="1"/>
    <col min="4109" max="4115" width="0" style="114" hidden="1" customWidth="1"/>
    <col min="4116" max="4353" width="9.140625" style="114"/>
    <col min="4354" max="4354" width="0" style="114" hidden="1" customWidth="1"/>
    <col min="4355" max="4355" width="15.42578125" style="114" customWidth="1"/>
    <col min="4356" max="4356" width="1.7109375" style="114" customWidth="1"/>
    <col min="4357" max="4357" width="22.5703125" style="114" customWidth="1"/>
    <col min="4358" max="4358" width="1.7109375" style="114" customWidth="1"/>
    <col min="4359" max="4359" width="17.42578125" style="114" customWidth="1"/>
    <col min="4360" max="4360" width="1.7109375" style="114" customWidth="1"/>
    <col min="4361" max="4361" width="14.85546875" style="114" customWidth="1"/>
    <col min="4362" max="4362" width="1.7109375" style="114" customWidth="1"/>
    <col min="4363" max="4363" width="28.5703125" style="114" customWidth="1"/>
    <col min="4364" max="4364" width="4.7109375" style="114" customWidth="1"/>
    <col min="4365" max="4371" width="0" style="114" hidden="1" customWidth="1"/>
    <col min="4372" max="4609" width="9.140625" style="114"/>
    <col min="4610" max="4610" width="0" style="114" hidden="1" customWidth="1"/>
    <col min="4611" max="4611" width="15.42578125" style="114" customWidth="1"/>
    <col min="4612" max="4612" width="1.7109375" style="114" customWidth="1"/>
    <col min="4613" max="4613" width="22.5703125" style="114" customWidth="1"/>
    <col min="4614" max="4614" width="1.7109375" style="114" customWidth="1"/>
    <col min="4615" max="4615" width="17.42578125" style="114" customWidth="1"/>
    <col min="4616" max="4616" width="1.7109375" style="114" customWidth="1"/>
    <col min="4617" max="4617" width="14.85546875" style="114" customWidth="1"/>
    <col min="4618" max="4618" width="1.7109375" style="114" customWidth="1"/>
    <col min="4619" max="4619" width="28.5703125" style="114" customWidth="1"/>
    <col min="4620" max="4620" width="4.7109375" style="114" customWidth="1"/>
    <col min="4621" max="4627" width="0" style="114" hidden="1" customWidth="1"/>
    <col min="4628" max="4865" width="9.140625" style="114"/>
    <col min="4866" max="4866" width="0" style="114" hidden="1" customWidth="1"/>
    <col min="4867" max="4867" width="15.42578125" style="114" customWidth="1"/>
    <col min="4868" max="4868" width="1.7109375" style="114" customWidth="1"/>
    <col min="4869" max="4869" width="22.5703125" style="114" customWidth="1"/>
    <col min="4870" max="4870" width="1.7109375" style="114" customWidth="1"/>
    <col min="4871" max="4871" width="17.42578125" style="114" customWidth="1"/>
    <col min="4872" max="4872" width="1.7109375" style="114" customWidth="1"/>
    <col min="4873" max="4873" width="14.85546875" style="114" customWidth="1"/>
    <col min="4874" max="4874" width="1.7109375" style="114" customWidth="1"/>
    <col min="4875" max="4875" width="28.5703125" style="114" customWidth="1"/>
    <col min="4876" max="4876" width="4.7109375" style="114" customWidth="1"/>
    <col min="4877" max="4883" width="0" style="114" hidden="1" customWidth="1"/>
    <col min="4884" max="5121" width="9.140625" style="114"/>
    <col min="5122" max="5122" width="0" style="114" hidden="1" customWidth="1"/>
    <col min="5123" max="5123" width="15.42578125" style="114" customWidth="1"/>
    <col min="5124" max="5124" width="1.7109375" style="114" customWidth="1"/>
    <col min="5125" max="5125" width="22.5703125" style="114" customWidth="1"/>
    <col min="5126" max="5126" width="1.7109375" style="114" customWidth="1"/>
    <col min="5127" max="5127" width="17.42578125" style="114" customWidth="1"/>
    <col min="5128" max="5128" width="1.7109375" style="114" customWidth="1"/>
    <col min="5129" max="5129" width="14.85546875" style="114" customWidth="1"/>
    <col min="5130" max="5130" width="1.7109375" style="114" customWidth="1"/>
    <col min="5131" max="5131" width="28.5703125" style="114" customWidth="1"/>
    <col min="5132" max="5132" width="4.7109375" style="114" customWidth="1"/>
    <col min="5133" max="5139" width="0" style="114" hidden="1" customWidth="1"/>
    <col min="5140" max="5377" width="9.140625" style="114"/>
    <col min="5378" max="5378" width="0" style="114" hidden="1" customWidth="1"/>
    <col min="5379" max="5379" width="15.42578125" style="114" customWidth="1"/>
    <col min="5380" max="5380" width="1.7109375" style="114" customWidth="1"/>
    <col min="5381" max="5381" width="22.5703125" style="114" customWidth="1"/>
    <col min="5382" max="5382" width="1.7109375" style="114" customWidth="1"/>
    <col min="5383" max="5383" width="17.42578125" style="114" customWidth="1"/>
    <col min="5384" max="5384" width="1.7109375" style="114" customWidth="1"/>
    <col min="5385" max="5385" width="14.85546875" style="114" customWidth="1"/>
    <col min="5386" max="5386" width="1.7109375" style="114" customWidth="1"/>
    <col min="5387" max="5387" width="28.5703125" style="114" customWidth="1"/>
    <col min="5388" max="5388" width="4.7109375" style="114" customWidth="1"/>
    <col min="5389" max="5395" width="0" style="114" hidden="1" customWidth="1"/>
    <col min="5396" max="5633" width="9.140625" style="114"/>
    <col min="5634" max="5634" width="0" style="114" hidden="1" customWidth="1"/>
    <col min="5635" max="5635" width="15.42578125" style="114" customWidth="1"/>
    <col min="5636" max="5636" width="1.7109375" style="114" customWidth="1"/>
    <col min="5637" max="5637" width="22.5703125" style="114" customWidth="1"/>
    <col min="5638" max="5638" width="1.7109375" style="114" customWidth="1"/>
    <col min="5639" max="5639" width="17.42578125" style="114" customWidth="1"/>
    <col min="5640" max="5640" width="1.7109375" style="114" customWidth="1"/>
    <col min="5641" max="5641" width="14.85546875" style="114" customWidth="1"/>
    <col min="5642" max="5642" width="1.7109375" style="114" customWidth="1"/>
    <col min="5643" max="5643" width="28.5703125" style="114" customWidth="1"/>
    <col min="5644" max="5644" width="4.7109375" style="114" customWidth="1"/>
    <col min="5645" max="5651" width="0" style="114" hidden="1" customWidth="1"/>
    <col min="5652" max="5889" width="9.140625" style="114"/>
    <col min="5890" max="5890" width="0" style="114" hidden="1" customWidth="1"/>
    <col min="5891" max="5891" width="15.42578125" style="114" customWidth="1"/>
    <col min="5892" max="5892" width="1.7109375" style="114" customWidth="1"/>
    <col min="5893" max="5893" width="22.5703125" style="114" customWidth="1"/>
    <col min="5894" max="5894" width="1.7109375" style="114" customWidth="1"/>
    <col min="5895" max="5895" width="17.42578125" style="114" customWidth="1"/>
    <col min="5896" max="5896" width="1.7109375" style="114" customWidth="1"/>
    <col min="5897" max="5897" width="14.85546875" style="114" customWidth="1"/>
    <col min="5898" max="5898" width="1.7109375" style="114" customWidth="1"/>
    <col min="5899" max="5899" width="28.5703125" style="114" customWidth="1"/>
    <col min="5900" max="5900" width="4.7109375" style="114" customWidth="1"/>
    <col min="5901" max="5907" width="0" style="114" hidden="1" customWidth="1"/>
    <col min="5908" max="6145" width="9.140625" style="114"/>
    <col min="6146" max="6146" width="0" style="114" hidden="1" customWidth="1"/>
    <col min="6147" max="6147" width="15.42578125" style="114" customWidth="1"/>
    <col min="6148" max="6148" width="1.7109375" style="114" customWidth="1"/>
    <col min="6149" max="6149" width="22.5703125" style="114" customWidth="1"/>
    <col min="6150" max="6150" width="1.7109375" style="114" customWidth="1"/>
    <col min="6151" max="6151" width="17.42578125" style="114" customWidth="1"/>
    <col min="6152" max="6152" width="1.7109375" style="114" customWidth="1"/>
    <col min="6153" max="6153" width="14.85546875" style="114" customWidth="1"/>
    <col min="6154" max="6154" width="1.7109375" style="114" customWidth="1"/>
    <col min="6155" max="6155" width="28.5703125" style="114" customWidth="1"/>
    <col min="6156" max="6156" width="4.7109375" style="114" customWidth="1"/>
    <col min="6157" max="6163" width="0" style="114" hidden="1" customWidth="1"/>
    <col min="6164" max="6401" width="9.140625" style="114"/>
    <col min="6402" max="6402" width="0" style="114" hidden="1" customWidth="1"/>
    <col min="6403" max="6403" width="15.42578125" style="114" customWidth="1"/>
    <col min="6404" max="6404" width="1.7109375" style="114" customWidth="1"/>
    <col min="6405" max="6405" width="22.5703125" style="114" customWidth="1"/>
    <col min="6406" max="6406" width="1.7109375" style="114" customWidth="1"/>
    <col min="6407" max="6407" width="17.42578125" style="114" customWidth="1"/>
    <col min="6408" max="6408" width="1.7109375" style="114" customWidth="1"/>
    <col min="6409" max="6409" width="14.85546875" style="114" customWidth="1"/>
    <col min="6410" max="6410" width="1.7109375" style="114" customWidth="1"/>
    <col min="6411" max="6411" width="28.5703125" style="114" customWidth="1"/>
    <col min="6412" max="6412" width="4.7109375" style="114" customWidth="1"/>
    <col min="6413" max="6419" width="0" style="114" hidden="1" customWidth="1"/>
    <col min="6420" max="6657" width="9.140625" style="114"/>
    <col min="6658" max="6658" width="0" style="114" hidden="1" customWidth="1"/>
    <col min="6659" max="6659" width="15.42578125" style="114" customWidth="1"/>
    <col min="6660" max="6660" width="1.7109375" style="114" customWidth="1"/>
    <col min="6661" max="6661" width="22.5703125" style="114" customWidth="1"/>
    <col min="6662" max="6662" width="1.7109375" style="114" customWidth="1"/>
    <col min="6663" max="6663" width="17.42578125" style="114" customWidth="1"/>
    <col min="6664" max="6664" width="1.7109375" style="114" customWidth="1"/>
    <col min="6665" max="6665" width="14.85546875" style="114" customWidth="1"/>
    <col min="6666" max="6666" width="1.7109375" style="114" customWidth="1"/>
    <col min="6667" max="6667" width="28.5703125" style="114" customWidth="1"/>
    <col min="6668" max="6668" width="4.7109375" style="114" customWidth="1"/>
    <col min="6669" max="6675" width="0" style="114" hidden="1" customWidth="1"/>
    <col min="6676" max="6913" width="9.140625" style="114"/>
    <col min="6914" max="6914" width="0" style="114" hidden="1" customWidth="1"/>
    <col min="6915" max="6915" width="15.42578125" style="114" customWidth="1"/>
    <col min="6916" max="6916" width="1.7109375" style="114" customWidth="1"/>
    <col min="6917" max="6917" width="22.5703125" style="114" customWidth="1"/>
    <col min="6918" max="6918" width="1.7109375" style="114" customWidth="1"/>
    <col min="6919" max="6919" width="17.42578125" style="114" customWidth="1"/>
    <col min="6920" max="6920" width="1.7109375" style="114" customWidth="1"/>
    <col min="6921" max="6921" width="14.85546875" style="114" customWidth="1"/>
    <col min="6922" max="6922" width="1.7109375" style="114" customWidth="1"/>
    <col min="6923" max="6923" width="28.5703125" style="114" customWidth="1"/>
    <col min="6924" max="6924" width="4.7109375" style="114" customWidth="1"/>
    <col min="6925" max="6931" width="0" style="114" hidden="1" customWidth="1"/>
    <col min="6932" max="7169" width="9.140625" style="114"/>
    <col min="7170" max="7170" width="0" style="114" hidden="1" customWidth="1"/>
    <col min="7171" max="7171" width="15.42578125" style="114" customWidth="1"/>
    <col min="7172" max="7172" width="1.7109375" style="114" customWidth="1"/>
    <col min="7173" max="7173" width="22.5703125" style="114" customWidth="1"/>
    <col min="7174" max="7174" width="1.7109375" style="114" customWidth="1"/>
    <col min="7175" max="7175" width="17.42578125" style="114" customWidth="1"/>
    <col min="7176" max="7176" width="1.7109375" style="114" customWidth="1"/>
    <col min="7177" max="7177" width="14.85546875" style="114" customWidth="1"/>
    <col min="7178" max="7178" width="1.7109375" style="114" customWidth="1"/>
    <col min="7179" max="7179" width="28.5703125" style="114" customWidth="1"/>
    <col min="7180" max="7180" width="4.7109375" style="114" customWidth="1"/>
    <col min="7181" max="7187" width="0" style="114" hidden="1" customWidth="1"/>
    <col min="7188" max="7425" width="9.140625" style="114"/>
    <col min="7426" max="7426" width="0" style="114" hidden="1" customWidth="1"/>
    <col min="7427" max="7427" width="15.42578125" style="114" customWidth="1"/>
    <col min="7428" max="7428" width="1.7109375" style="114" customWidth="1"/>
    <col min="7429" max="7429" width="22.5703125" style="114" customWidth="1"/>
    <col min="7430" max="7430" width="1.7109375" style="114" customWidth="1"/>
    <col min="7431" max="7431" width="17.42578125" style="114" customWidth="1"/>
    <col min="7432" max="7432" width="1.7109375" style="114" customWidth="1"/>
    <col min="7433" max="7433" width="14.85546875" style="114" customWidth="1"/>
    <col min="7434" max="7434" width="1.7109375" style="114" customWidth="1"/>
    <col min="7435" max="7435" width="28.5703125" style="114" customWidth="1"/>
    <col min="7436" max="7436" width="4.7109375" style="114" customWidth="1"/>
    <col min="7437" max="7443" width="0" style="114" hidden="1" customWidth="1"/>
    <col min="7444" max="7681" width="9.140625" style="114"/>
    <col min="7682" max="7682" width="0" style="114" hidden="1" customWidth="1"/>
    <col min="7683" max="7683" width="15.42578125" style="114" customWidth="1"/>
    <col min="7684" max="7684" width="1.7109375" style="114" customWidth="1"/>
    <col min="7685" max="7685" width="22.5703125" style="114" customWidth="1"/>
    <col min="7686" max="7686" width="1.7109375" style="114" customWidth="1"/>
    <col min="7687" max="7687" width="17.42578125" style="114" customWidth="1"/>
    <col min="7688" max="7688" width="1.7109375" style="114" customWidth="1"/>
    <col min="7689" max="7689" width="14.85546875" style="114" customWidth="1"/>
    <col min="7690" max="7690" width="1.7109375" style="114" customWidth="1"/>
    <col min="7691" max="7691" width="28.5703125" style="114" customWidth="1"/>
    <col min="7692" max="7692" width="4.7109375" style="114" customWidth="1"/>
    <col min="7693" max="7699" width="0" style="114" hidden="1" customWidth="1"/>
    <col min="7700" max="7937" width="9.140625" style="114"/>
    <col min="7938" max="7938" width="0" style="114" hidden="1" customWidth="1"/>
    <col min="7939" max="7939" width="15.42578125" style="114" customWidth="1"/>
    <col min="7940" max="7940" width="1.7109375" style="114" customWidth="1"/>
    <col min="7941" max="7941" width="22.5703125" style="114" customWidth="1"/>
    <col min="7942" max="7942" width="1.7109375" style="114" customWidth="1"/>
    <col min="7943" max="7943" width="17.42578125" style="114" customWidth="1"/>
    <col min="7944" max="7944" width="1.7109375" style="114" customWidth="1"/>
    <col min="7945" max="7945" width="14.85546875" style="114" customWidth="1"/>
    <col min="7946" max="7946" width="1.7109375" style="114" customWidth="1"/>
    <col min="7947" max="7947" width="28.5703125" style="114" customWidth="1"/>
    <col min="7948" max="7948" width="4.7109375" style="114" customWidth="1"/>
    <col min="7949" max="7955" width="0" style="114" hidden="1" customWidth="1"/>
    <col min="7956" max="8193" width="9.140625" style="114"/>
    <col min="8194" max="8194" width="0" style="114" hidden="1" customWidth="1"/>
    <col min="8195" max="8195" width="15.42578125" style="114" customWidth="1"/>
    <col min="8196" max="8196" width="1.7109375" style="114" customWidth="1"/>
    <col min="8197" max="8197" width="22.5703125" style="114" customWidth="1"/>
    <col min="8198" max="8198" width="1.7109375" style="114" customWidth="1"/>
    <col min="8199" max="8199" width="17.42578125" style="114" customWidth="1"/>
    <col min="8200" max="8200" width="1.7109375" style="114" customWidth="1"/>
    <col min="8201" max="8201" width="14.85546875" style="114" customWidth="1"/>
    <col min="8202" max="8202" width="1.7109375" style="114" customWidth="1"/>
    <col min="8203" max="8203" width="28.5703125" style="114" customWidth="1"/>
    <col min="8204" max="8204" width="4.7109375" style="114" customWidth="1"/>
    <col min="8205" max="8211" width="0" style="114" hidden="1" customWidth="1"/>
    <col min="8212" max="8449" width="9.140625" style="114"/>
    <col min="8450" max="8450" width="0" style="114" hidden="1" customWidth="1"/>
    <col min="8451" max="8451" width="15.42578125" style="114" customWidth="1"/>
    <col min="8452" max="8452" width="1.7109375" style="114" customWidth="1"/>
    <col min="8453" max="8453" width="22.5703125" style="114" customWidth="1"/>
    <col min="8454" max="8454" width="1.7109375" style="114" customWidth="1"/>
    <col min="8455" max="8455" width="17.42578125" style="114" customWidth="1"/>
    <col min="8456" max="8456" width="1.7109375" style="114" customWidth="1"/>
    <col min="8457" max="8457" width="14.85546875" style="114" customWidth="1"/>
    <col min="8458" max="8458" width="1.7109375" style="114" customWidth="1"/>
    <col min="8459" max="8459" width="28.5703125" style="114" customWidth="1"/>
    <col min="8460" max="8460" width="4.7109375" style="114" customWidth="1"/>
    <col min="8461" max="8467" width="0" style="114" hidden="1" customWidth="1"/>
    <col min="8468" max="8705" width="9.140625" style="114"/>
    <col min="8706" max="8706" width="0" style="114" hidden="1" customWidth="1"/>
    <col min="8707" max="8707" width="15.42578125" style="114" customWidth="1"/>
    <col min="8708" max="8708" width="1.7109375" style="114" customWidth="1"/>
    <col min="8709" max="8709" width="22.5703125" style="114" customWidth="1"/>
    <col min="8710" max="8710" width="1.7109375" style="114" customWidth="1"/>
    <col min="8711" max="8711" width="17.42578125" style="114" customWidth="1"/>
    <col min="8712" max="8712" width="1.7109375" style="114" customWidth="1"/>
    <col min="8713" max="8713" width="14.85546875" style="114" customWidth="1"/>
    <col min="8714" max="8714" width="1.7109375" style="114" customWidth="1"/>
    <col min="8715" max="8715" width="28.5703125" style="114" customWidth="1"/>
    <col min="8716" max="8716" width="4.7109375" style="114" customWidth="1"/>
    <col min="8717" max="8723" width="0" style="114" hidden="1" customWidth="1"/>
    <col min="8724" max="8961" width="9.140625" style="114"/>
    <col min="8962" max="8962" width="0" style="114" hidden="1" customWidth="1"/>
    <col min="8963" max="8963" width="15.42578125" style="114" customWidth="1"/>
    <col min="8964" max="8964" width="1.7109375" style="114" customWidth="1"/>
    <col min="8965" max="8965" width="22.5703125" style="114" customWidth="1"/>
    <col min="8966" max="8966" width="1.7109375" style="114" customWidth="1"/>
    <col min="8967" max="8967" width="17.42578125" style="114" customWidth="1"/>
    <col min="8968" max="8968" width="1.7109375" style="114" customWidth="1"/>
    <col min="8969" max="8969" width="14.85546875" style="114" customWidth="1"/>
    <col min="8970" max="8970" width="1.7109375" style="114" customWidth="1"/>
    <col min="8971" max="8971" width="28.5703125" style="114" customWidth="1"/>
    <col min="8972" max="8972" width="4.7109375" style="114" customWidth="1"/>
    <col min="8973" max="8979" width="0" style="114" hidden="1" customWidth="1"/>
    <col min="8980" max="9217" width="9.140625" style="114"/>
    <col min="9218" max="9218" width="0" style="114" hidden="1" customWidth="1"/>
    <col min="9219" max="9219" width="15.42578125" style="114" customWidth="1"/>
    <col min="9220" max="9220" width="1.7109375" style="114" customWidth="1"/>
    <col min="9221" max="9221" width="22.5703125" style="114" customWidth="1"/>
    <col min="9222" max="9222" width="1.7109375" style="114" customWidth="1"/>
    <col min="9223" max="9223" width="17.42578125" style="114" customWidth="1"/>
    <col min="9224" max="9224" width="1.7109375" style="114" customWidth="1"/>
    <col min="9225" max="9225" width="14.85546875" style="114" customWidth="1"/>
    <col min="9226" max="9226" width="1.7109375" style="114" customWidth="1"/>
    <col min="9227" max="9227" width="28.5703125" style="114" customWidth="1"/>
    <col min="9228" max="9228" width="4.7109375" style="114" customWidth="1"/>
    <col min="9229" max="9235" width="0" style="114" hidden="1" customWidth="1"/>
    <col min="9236" max="9473" width="9.140625" style="114"/>
    <col min="9474" max="9474" width="0" style="114" hidden="1" customWidth="1"/>
    <col min="9475" max="9475" width="15.42578125" style="114" customWidth="1"/>
    <col min="9476" max="9476" width="1.7109375" style="114" customWidth="1"/>
    <col min="9477" max="9477" width="22.5703125" style="114" customWidth="1"/>
    <col min="9478" max="9478" width="1.7109375" style="114" customWidth="1"/>
    <col min="9479" max="9479" width="17.42578125" style="114" customWidth="1"/>
    <col min="9480" max="9480" width="1.7109375" style="114" customWidth="1"/>
    <col min="9481" max="9481" width="14.85546875" style="114" customWidth="1"/>
    <col min="9482" max="9482" width="1.7109375" style="114" customWidth="1"/>
    <col min="9483" max="9483" width="28.5703125" style="114" customWidth="1"/>
    <col min="9484" max="9484" width="4.7109375" style="114" customWidth="1"/>
    <col min="9485" max="9491" width="0" style="114" hidden="1" customWidth="1"/>
    <col min="9492" max="9729" width="9.140625" style="114"/>
    <col min="9730" max="9730" width="0" style="114" hidden="1" customWidth="1"/>
    <col min="9731" max="9731" width="15.42578125" style="114" customWidth="1"/>
    <col min="9732" max="9732" width="1.7109375" style="114" customWidth="1"/>
    <col min="9733" max="9733" width="22.5703125" style="114" customWidth="1"/>
    <col min="9734" max="9734" width="1.7109375" style="114" customWidth="1"/>
    <col min="9735" max="9735" width="17.42578125" style="114" customWidth="1"/>
    <col min="9736" max="9736" width="1.7109375" style="114" customWidth="1"/>
    <col min="9737" max="9737" width="14.85546875" style="114" customWidth="1"/>
    <col min="9738" max="9738" width="1.7109375" style="114" customWidth="1"/>
    <col min="9739" max="9739" width="28.5703125" style="114" customWidth="1"/>
    <col min="9740" max="9740" width="4.7109375" style="114" customWidth="1"/>
    <col min="9741" max="9747" width="0" style="114" hidden="1" customWidth="1"/>
    <col min="9748" max="9985" width="9.140625" style="114"/>
    <col min="9986" max="9986" width="0" style="114" hidden="1" customWidth="1"/>
    <col min="9987" max="9987" width="15.42578125" style="114" customWidth="1"/>
    <col min="9988" max="9988" width="1.7109375" style="114" customWidth="1"/>
    <col min="9989" max="9989" width="22.5703125" style="114" customWidth="1"/>
    <col min="9990" max="9990" width="1.7109375" style="114" customWidth="1"/>
    <col min="9991" max="9991" width="17.42578125" style="114" customWidth="1"/>
    <col min="9992" max="9992" width="1.7109375" style="114" customWidth="1"/>
    <col min="9993" max="9993" width="14.85546875" style="114" customWidth="1"/>
    <col min="9994" max="9994" width="1.7109375" style="114" customWidth="1"/>
    <col min="9995" max="9995" width="28.5703125" style="114" customWidth="1"/>
    <col min="9996" max="9996" width="4.7109375" style="114" customWidth="1"/>
    <col min="9997" max="10003" width="0" style="114" hidden="1" customWidth="1"/>
    <col min="10004" max="10241" width="9.140625" style="114"/>
    <col min="10242" max="10242" width="0" style="114" hidden="1" customWidth="1"/>
    <col min="10243" max="10243" width="15.42578125" style="114" customWidth="1"/>
    <col min="10244" max="10244" width="1.7109375" style="114" customWidth="1"/>
    <col min="10245" max="10245" width="22.5703125" style="114" customWidth="1"/>
    <col min="10246" max="10246" width="1.7109375" style="114" customWidth="1"/>
    <col min="10247" max="10247" width="17.42578125" style="114" customWidth="1"/>
    <col min="10248" max="10248" width="1.7109375" style="114" customWidth="1"/>
    <col min="10249" max="10249" width="14.85546875" style="114" customWidth="1"/>
    <col min="10250" max="10250" width="1.7109375" style="114" customWidth="1"/>
    <col min="10251" max="10251" width="28.5703125" style="114" customWidth="1"/>
    <col min="10252" max="10252" width="4.7109375" style="114" customWidth="1"/>
    <col min="10253" max="10259" width="0" style="114" hidden="1" customWidth="1"/>
    <col min="10260" max="10497" width="9.140625" style="114"/>
    <col min="10498" max="10498" width="0" style="114" hidden="1" customWidth="1"/>
    <col min="10499" max="10499" width="15.42578125" style="114" customWidth="1"/>
    <col min="10500" max="10500" width="1.7109375" style="114" customWidth="1"/>
    <col min="10501" max="10501" width="22.5703125" style="114" customWidth="1"/>
    <col min="10502" max="10502" width="1.7109375" style="114" customWidth="1"/>
    <col min="10503" max="10503" width="17.42578125" style="114" customWidth="1"/>
    <col min="10504" max="10504" width="1.7109375" style="114" customWidth="1"/>
    <col min="10505" max="10505" width="14.85546875" style="114" customWidth="1"/>
    <col min="10506" max="10506" width="1.7109375" style="114" customWidth="1"/>
    <col min="10507" max="10507" width="28.5703125" style="114" customWidth="1"/>
    <col min="10508" max="10508" width="4.7109375" style="114" customWidth="1"/>
    <col min="10509" max="10515" width="0" style="114" hidden="1" customWidth="1"/>
    <col min="10516" max="10753" width="9.140625" style="114"/>
    <col min="10754" max="10754" width="0" style="114" hidden="1" customWidth="1"/>
    <col min="10755" max="10755" width="15.42578125" style="114" customWidth="1"/>
    <col min="10756" max="10756" width="1.7109375" style="114" customWidth="1"/>
    <col min="10757" max="10757" width="22.5703125" style="114" customWidth="1"/>
    <col min="10758" max="10758" width="1.7109375" style="114" customWidth="1"/>
    <col min="10759" max="10759" width="17.42578125" style="114" customWidth="1"/>
    <col min="10760" max="10760" width="1.7109375" style="114" customWidth="1"/>
    <col min="10761" max="10761" width="14.85546875" style="114" customWidth="1"/>
    <col min="10762" max="10762" width="1.7109375" style="114" customWidth="1"/>
    <col min="10763" max="10763" width="28.5703125" style="114" customWidth="1"/>
    <col min="10764" max="10764" width="4.7109375" style="114" customWidth="1"/>
    <col min="10765" max="10771" width="0" style="114" hidden="1" customWidth="1"/>
    <col min="10772" max="11009" width="9.140625" style="114"/>
    <col min="11010" max="11010" width="0" style="114" hidden="1" customWidth="1"/>
    <col min="11011" max="11011" width="15.42578125" style="114" customWidth="1"/>
    <col min="11012" max="11012" width="1.7109375" style="114" customWidth="1"/>
    <col min="11013" max="11013" width="22.5703125" style="114" customWidth="1"/>
    <col min="11014" max="11014" width="1.7109375" style="114" customWidth="1"/>
    <col min="11015" max="11015" width="17.42578125" style="114" customWidth="1"/>
    <col min="11016" max="11016" width="1.7109375" style="114" customWidth="1"/>
    <col min="11017" max="11017" width="14.85546875" style="114" customWidth="1"/>
    <col min="11018" max="11018" width="1.7109375" style="114" customWidth="1"/>
    <col min="11019" max="11019" width="28.5703125" style="114" customWidth="1"/>
    <col min="11020" max="11020" width="4.7109375" style="114" customWidth="1"/>
    <col min="11021" max="11027" width="0" style="114" hidden="1" customWidth="1"/>
    <col min="11028" max="11265" width="9.140625" style="114"/>
    <col min="11266" max="11266" width="0" style="114" hidden="1" customWidth="1"/>
    <col min="11267" max="11267" width="15.42578125" style="114" customWidth="1"/>
    <col min="11268" max="11268" width="1.7109375" style="114" customWidth="1"/>
    <col min="11269" max="11269" width="22.5703125" style="114" customWidth="1"/>
    <col min="11270" max="11270" width="1.7109375" style="114" customWidth="1"/>
    <col min="11271" max="11271" width="17.42578125" style="114" customWidth="1"/>
    <col min="11272" max="11272" width="1.7109375" style="114" customWidth="1"/>
    <col min="11273" max="11273" width="14.85546875" style="114" customWidth="1"/>
    <col min="11274" max="11274" width="1.7109375" style="114" customWidth="1"/>
    <col min="11275" max="11275" width="28.5703125" style="114" customWidth="1"/>
    <col min="11276" max="11276" width="4.7109375" style="114" customWidth="1"/>
    <col min="11277" max="11283" width="0" style="114" hidden="1" customWidth="1"/>
    <col min="11284" max="11521" width="9.140625" style="114"/>
    <col min="11522" max="11522" width="0" style="114" hidden="1" customWidth="1"/>
    <col min="11523" max="11523" width="15.42578125" style="114" customWidth="1"/>
    <col min="11524" max="11524" width="1.7109375" style="114" customWidth="1"/>
    <col min="11525" max="11525" width="22.5703125" style="114" customWidth="1"/>
    <col min="11526" max="11526" width="1.7109375" style="114" customWidth="1"/>
    <col min="11527" max="11527" width="17.42578125" style="114" customWidth="1"/>
    <col min="11528" max="11528" width="1.7109375" style="114" customWidth="1"/>
    <col min="11529" max="11529" width="14.85546875" style="114" customWidth="1"/>
    <col min="11530" max="11530" width="1.7109375" style="114" customWidth="1"/>
    <col min="11531" max="11531" width="28.5703125" style="114" customWidth="1"/>
    <col min="11532" max="11532" width="4.7109375" style="114" customWidth="1"/>
    <col min="11533" max="11539" width="0" style="114" hidden="1" customWidth="1"/>
    <col min="11540" max="11777" width="9.140625" style="114"/>
    <col min="11778" max="11778" width="0" style="114" hidden="1" customWidth="1"/>
    <col min="11779" max="11779" width="15.42578125" style="114" customWidth="1"/>
    <col min="11780" max="11780" width="1.7109375" style="114" customWidth="1"/>
    <col min="11781" max="11781" width="22.5703125" style="114" customWidth="1"/>
    <col min="11782" max="11782" width="1.7109375" style="114" customWidth="1"/>
    <col min="11783" max="11783" width="17.42578125" style="114" customWidth="1"/>
    <col min="11784" max="11784" width="1.7109375" style="114" customWidth="1"/>
    <col min="11785" max="11785" width="14.85546875" style="114" customWidth="1"/>
    <col min="11786" max="11786" width="1.7109375" style="114" customWidth="1"/>
    <col min="11787" max="11787" width="28.5703125" style="114" customWidth="1"/>
    <col min="11788" max="11788" width="4.7109375" style="114" customWidth="1"/>
    <col min="11789" max="11795" width="0" style="114" hidden="1" customWidth="1"/>
    <col min="11796" max="12033" width="9.140625" style="114"/>
    <col min="12034" max="12034" width="0" style="114" hidden="1" customWidth="1"/>
    <col min="12035" max="12035" width="15.42578125" style="114" customWidth="1"/>
    <col min="12036" max="12036" width="1.7109375" style="114" customWidth="1"/>
    <col min="12037" max="12037" width="22.5703125" style="114" customWidth="1"/>
    <col min="12038" max="12038" width="1.7109375" style="114" customWidth="1"/>
    <col min="12039" max="12039" width="17.42578125" style="114" customWidth="1"/>
    <col min="12040" max="12040" width="1.7109375" style="114" customWidth="1"/>
    <col min="12041" max="12041" width="14.85546875" style="114" customWidth="1"/>
    <col min="12042" max="12042" width="1.7109375" style="114" customWidth="1"/>
    <col min="12043" max="12043" width="28.5703125" style="114" customWidth="1"/>
    <col min="12044" max="12044" width="4.7109375" style="114" customWidth="1"/>
    <col min="12045" max="12051" width="0" style="114" hidden="1" customWidth="1"/>
    <col min="12052" max="12289" width="9.140625" style="114"/>
    <col min="12290" max="12290" width="0" style="114" hidden="1" customWidth="1"/>
    <col min="12291" max="12291" width="15.42578125" style="114" customWidth="1"/>
    <col min="12292" max="12292" width="1.7109375" style="114" customWidth="1"/>
    <col min="12293" max="12293" width="22.5703125" style="114" customWidth="1"/>
    <col min="12294" max="12294" width="1.7109375" style="114" customWidth="1"/>
    <col min="12295" max="12295" width="17.42578125" style="114" customWidth="1"/>
    <col min="12296" max="12296" width="1.7109375" style="114" customWidth="1"/>
    <col min="12297" max="12297" width="14.85546875" style="114" customWidth="1"/>
    <col min="12298" max="12298" width="1.7109375" style="114" customWidth="1"/>
    <col min="12299" max="12299" width="28.5703125" style="114" customWidth="1"/>
    <col min="12300" max="12300" width="4.7109375" style="114" customWidth="1"/>
    <col min="12301" max="12307" width="0" style="114" hidden="1" customWidth="1"/>
    <col min="12308" max="12545" width="9.140625" style="114"/>
    <col min="12546" max="12546" width="0" style="114" hidden="1" customWidth="1"/>
    <col min="12547" max="12547" width="15.42578125" style="114" customWidth="1"/>
    <col min="12548" max="12548" width="1.7109375" style="114" customWidth="1"/>
    <col min="12549" max="12549" width="22.5703125" style="114" customWidth="1"/>
    <col min="12550" max="12550" width="1.7109375" style="114" customWidth="1"/>
    <col min="12551" max="12551" width="17.42578125" style="114" customWidth="1"/>
    <col min="12552" max="12552" width="1.7109375" style="114" customWidth="1"/>
    <col min="12553" max="12553" width="14.85546875" style="114" customWidth="1"/>
    <col min="12554" max="12554" width="1.7109375" style="114" customWidth="1"/>
    <col min="12555" max="12555" width="28.5703125" style="114" customWidth="1"/>
    <col min="12556" max="12556" width="4.7109375" style="114" customWidth="1"/>
    <col min="12557" max="12563" width="0" style="114" hidden="1" customWidth="1"/>
    <col min="12564" max="12801" width="9.140625" style="114"/>
    <col min="12802" max="12802" width="0" style="114" hidden="1" customWidth="1"/>
    <col min="12803" max="12803" width="15.42578125" style="114" customWidth="1"/>
    <col min="12804" max="12804" width="1.7109375" style="114" customWidth="1"/>
    <col min="12805" max="12805" width="22.5703125" style="114" customWidth="1"/>
    <col min="12806" max="12806" width="1.7109375" style="114" customWidth="1"/>
    <col min="12807" max="12807" width="17.42578125" style="114" customWidth="1"/>
    <col min="12808" max="12808" width="1.7109375" style="114" customWidth="1"/>
    <col min="12809" max="12809" width="14.85546875" style="114" customWidth="1"/>
    <col min="12810" max="12810" width="1.7109375" style="114" customWidth="1"/>
    <col min="12811" max="12811" width="28.5703125" style="114" customWidth="1"/>
    <col min="12812" max="12812" width="4.7109375" style="114" customWidth="1"/>
    <col min="12813" max="12819" width="0" style="114" hidden="1" customWidth="1"/>
    <col min="12820" max="13057" width="9.140625" style="114"/>
    <col min="13058" max="13058" width="0" style="114" hidden="1" customWidth="1"/>
    <col min="13059" max="13059" width="15.42578125" style="114" customWidth="1"/>
    <col min="13060" max="13060" width="1.7109375" style="114" customWidth="1"/>
    <col min="13061" max="13061" width="22.5703125" style="114" customWidth="1"/>
    <col min="13062" max="13062" width="1.7109375" style="114" customWidth="1"/>
    <col min="13063" max="13063" width="17.42578125" style="114" customWidth="1"/>
    <col min="13064" max="13064" width="1.7109375" style="114" customWidth="1"/>
    <col min="13065" max="13065" width="14.85546875" style="114" customWidth="1"/>
    <col min="13066" max="13066" width="1.7109375" style="114" customWidth="1"/>
    <col min="13067" max="13067" width="28.5703125" style="114" customWidth="1"/>
    <col min="13068" max="13068" width="4.7109375" style="114" customWidth="1"/>
    <col min="13069" max="13075" width="0" style="114" hidden="1" customWidth="1"/>
    <col min="13076" max="13313" width="9.140625" style="114"/>
    <col min="13314" max="13314" width="0" style="114" hidden="1" customWidth="1"/>
    <col min="13315" max="13315" width="15.42578125" style="114" customWidth="1"/>
    <col min="13316" max="13316" width="1.7109375" style="114" customWidth="1"/>
    <col min="13317" max="13317" width="22.5703125" style="114" customWidth="1"/>
    <col min="13318" max="13318" width="1.7109375" style="114" customWidth="1"/>
    <col min="13319" max="13319" width="17.42578125" style="114" customWidth="1"/>
    <col min="13320" max="13320" width="1.7109375" style="114" customWidth="1"/>
    <col min="13321" max="13321" width="14.85546875" style="114" customWidth="1"/>
    <col min="13322" max="13322" width="1.7109375" style="114" customWidth="1"/>
    <col min="13323" max="13323" width="28.5703125" style="114" customWidth="1"/>
    <col min="13324" max="13324" width="4.7109375" style="114" customWidth="1"/>
    <col min="13325" max="13331" width="0" style="114" hidden="1" customWidth="1"/>
    <col min="13332" max="13569" width="9.140625" style="114"/>
    <col min="13570" max="13570" width="0" style="114" hidden="1" customWidth="1"/>
    <col min="13571" max="13571" width="15.42578125" style="114" customWidth="1"/>
    <col min="13572" max="13572" width="1.7109375" style="114" customWidth="1"/>
    <col min="13573" max="13573" width="22.5703125" style="114" customWidth="1"/>
    <col min="13574" max="13574" width="1.7109375" style="114" customWidth="1"/>
    <col min="13575" max="13575" width="17.42578125" style="114" customWidth="1"/>
    <col min="13576" max="13576" width="1.7109375" style="114" customWidth="1"/>
    <col min="13577" max="13577" width="14.85546875" style="114" customWidth="1"/>
    <col min="13578" max="13578" width="1.7109375" style="114" customWidth="1"/>
    <col min="13579" max="13579" width="28.5703125" style="114" customWidth="1"/>
    <col min="13580" max="13580" width="4.7109375" style="114" customWidth="1"/>
    <col min="13581" max="13587" width="0" style="114" hidden="1" customWidth="1"/>
    <col min="13588" max="13825" width="9.140625" style="114"/>
    <col min="13826" max="13826" width="0" style="114" hidden="1" customWidth="1"/>
    <col min="13827" max="13827" width="15.42578125" style="114" customWidth="1"/>
    <col min="13828" max="13828" width="1.7109375" style="114" customWidth="1"/>
    <col min="13829" max="13829" width="22.5703125" style="114" customWidth="1"/>
    <col min="13830" max="13830" width="1.7109375" style="114" customWidth="1"/>
    <col min="13831" max="13831" width="17.42578125" style="114" customWidth="1"/>
    <col min="13832" max="13832" width="1.7109375" style="114" customWidth="1"/>
    <col min="13833" max="13833" width="14.85546875" style="114" customWidth="1"/>
    <col min="13834" max="13834" width="1.7109375" style="114" customWidth="1"/>
    <col min="13835" max="13835" width="28.5703125" style="114" customWidth="1"/>
    <col min="13836" max="13836" width="4.7109375" style="114" customWidth="1"/>
    <col min="13837" max="13843" width="0" style="114" hidden="1" customWidth="1"/>
    <col min="13844" max="14081" width="9.140625" style="114"/>
    <col min="14082" max="14082" width="0" style="114" hidden="1" customWidth="1"/>
    <col min="14083" max="14083" width="15.42578125" style="114" customWidth="1"/>
    <col min="14084" max="14084" width="1.7109375" style="114" customWidth="1"/>
    <col min="14085" max="14085" width="22.5703125" style="114" customWidth="1"/>
    <col min="14086" max="14086" width="1.7109375" style="114" customWidth="1"/>
    <col min="14087" max="14087" width="17.42578125" style="114" customWidth="1"/>
    <col min="14088" max="14088" width="1.7109375" style="114" customWidth="1"/>
    <col min="14089" max="14089" width="14.85546875" style="114" customWidth="1"/>
    <col min="14090" max="14090" width="1.7109375" style="114" customWidth="1"/>
    <col min="14091" max="14091" width="28.5703125" style="114" customWidth="1"/>
    <col min="14092" max="14092" width="4.7109375" style="114" customWidth="1"/>
    <col min="14093" max="14099" width="0" style="114" hidden="1" customWidth="1"/>
    <col min="14100" max="14337" width="9.140625" style="114"/>
    <col min="14338" max="14338" width="0" style="114" hidden="1" customWidth="1"/>
    <col min="14339" max="14339" width="15.42578125" style="114" customWidth="1"/>
    <col min="14340" max="14340" width="1.7109375" style="114" customWidth="1"/>
    <col min="14341" max="14341" width="22.5703125" style="114" customWidth="1"/>
    <col min="14342" max="14342" width="1.7109375" style="114" customWidth="1"/>
    <col min="14343" max="14343" width="17.42578125" style="114" customWidth="1"/>
    <col min="14344" max="14344" width="1.7109375" style="114" customWidth="1"/>
    <col min="14345" max="14345" width="14.85546875" style="114" customWidth="1"/>
    <col min="14346" max="14346" width="1.7109375" style="114" customWidth="1"/>
    <col min="14347" max="14347" width="28.5703125" style="114" customWidth="1"/>
    <col min="14348" max="14348" width="4.7109375" style="114" customWidth="1"/>
    <col min="14349" max="14355" width="0" style="114" hidden="1" customWidth="1"/>
    <col min="14356" max="14593" width="9.140625" style="114"/>
    <col min="14594" max="14594" width="0" style="114" hidden="1" customWidth="1"/>
    <col min="14595" max="14595" width="15.42578125" style="114" customWidth="1"/>
    <col min="14596" max="14596" width="1.7109375" style="114" customWidth="1"/>
    <col min="14597" max="14597" width="22.5703125" style="114" customWidth="1"/>
    <col min="14598" max="14598" width="1.7109375" style="114" customWidth="1"/>
    <col min="14599" max="14599" width="17.42578125" style="114" customWidth="1"/>
    <col min="14600" max="14600" width="1.7109375" style="114" customWidth="1"/>
    <col min="14601" max="14601" width="14.85546875" style="114" customWidth="1"/>
    <col min="14602" max="14602" width="1.7109375" style="114" customWidth="1"/>
    <col min="14603" max="14603" width="28.5703125" style="114" customWidth="1"/>
    <col min="14604" max="14604" width="4.7109375" style="114" customWidth="1"/>
    <col min="14605" max="14611" width="0" style="114" hidden="1" customWidth="1"/>
    <col min="14612" max="14849" width="9.140625" style="114"/>
    <col min="14850" max="14850" width="0" style="114" hidden="1" customWidth="1"/>
    <col min="14851" max="14851" width="15.42578125" style="114" customWidth="1"/>
    <col min="14852" max="14852" width="1.7109375" style="114" customWidth="1"/>
    <col min="14853" max="14853" width="22.5703125" style="114" customWidth="1"/>
    <col min="14854" max="14854" width="1.7109375" style="114" customWidth="1"/>
    <col min="14855" max="14855" width="17.42578125" style="114" customWidth="1"/>
    <col min="14856" max="14856" width="1.7109375" style="114" customWidth="1"/>
    <col min="14857" max="14857" width="14.85546875" style="114" customWidth="1"/>
    <col min="14858" max="14858" width="1.7109375" style="114" customWidth="1"/>
    <col min="14859" max="14859" width="28.5703125" style="114" customWidth="1"/>
    <col min="14860" max="14860" width="4.7109375" style="114" customWidth="1"/>
    <col min="14861" max="14867" width="0" style="114" hidden="1" customWidth="1"/>
    <col min="14868" max="15105" width="9.140625" style="114"/>
    <col min="15106" max="15106" width="0" style="114" hidden="1" customWidth="1"/>
    <col min="15107" max="15107" width="15.42578125" style="114" customWidth="1"/>
    <col min="15108" max="15108" width="1.7109375" style="114" customWidth="1"/>
    <col min="15109" max="15109" width="22.5703125" style="114" customWidth="1"/>
    <col min="15110" max="15110" width="1.7109375" style="114" customWidth="1"/>
    <col min="15111" max="15111" width="17.42578125" style="114" customWidth="1"/>
    <col min="15112" max="15112" width="1.7109375" style="114" customWidth="1"/>
    <col min="15113" max="15113" width="14.85546875" style="114" customWidth="1"/>
    <col min="15114" max="15114" width="1.7109375" style="114" customWidth="1"/>
    <col min="15115" max="15115" width="28.5703125" style="114" customWidth="1"/>
    <col min="15116" max="15116" width="4.7109375" style="114" customWidth="1"/>
    <col min="15117" max="15123" width="0" style="114" hidden="1" customWidth="1"/>
    <col min="15124" max="15361" width="9.140625" style="114"/>
    <col min="15362" max="15362" width="0" style="114" hidden="1" customWidth="1"/>
    <col min="15363" max="15363" width="15.42578125" style="114" customWidth="1"/>
    <col min="15364" max="15364" width="1.7109375" style="114" customWidth="1"/>
    <col min="15365" max="15365" width="22.5703125" style="114" customWidth="1"/>
    <col min="15366" max="15366" width="1.7109375" style="114" customWidth="1"/>
    <col min="15367" max="15367" width="17.42578125" style="114" customWidth="1"/>
    <col min="15368" max="15368" width="1.7109375" style="114" customWidth="1"/>
    <col min="15369" max="15369" width="14.85546875" style="114" customWidth="1"/>
    <col min="15370" max="15370" width="1.7109375" style="114" customWidth="1"/>
    <col min="15371" max="15371" width="28.5703125" style="114" customWidth="1"/>
    <col min="15372" max="15372" width="4.7109375" style="114" customWidth="1"/>
    <col min="15373" max="15379" width="0" style="114" hidden="1" customWidth="1"/>
    <col min="15380" max="15617" width="9.140625" style="114"/>
    <col min="15618" max="15618" width="0" style="114" hidden="1" customWidth="1"/>
    <col min="15619" max="15619" width="15.42578125" style="114" customWidth="1"/>
    <col min="15620" max="15620" width="1.7109375" style="114" customWidth="1"/>
    <col min="15621" max="15621" width="22.5703125" style="114" customWidth="1"/>
    <col min="15622" max="15622" width="1.7109375" style="114" customWidth="1"/>
    <col min="15623" max="15623" width="17.42578125" style="114" customWidth="1"/>
    <col min="15624" max="15624" width="1.7109375" style="114" customWidth="1"/>
    <col min="15625" max="15625" width="14.85546875" style="114" customWidth="1"/>
    <col min="15626" max="15626" width="1.7109375" style="114" customWidth="1"/>
    <col min="15627" max="15627" width="28.5703125" style="114" customWidth="1"/>
    <col min="15628" max="15628" width="4.7109375" style="114" customWidth="1"/>
    <col min="15629" max="15635" width="0" style="114" hidden="1" customWidth="1"/>
    <col min="15636" max="15873" width="9.140625" style="114"/>
    <col min="15874" max="15874" width="0" style="114" hidden="1" customWidth="1"/>
    <col min="15875" max="15875" width="15.42578125" style="114" customWidth="1"/>
    <col min="15876" max="15876" width="1.7109375" style="114" customWidth="1"/>
    <col min="15877" max="15877" width="22.5703125" style="114" customWidth="1"/>
    <col min="15878" max="15878" width="1.7109375" style="114" customWidth="1"/>
    <col min="15879" max="15879" width="17.42578125" style="114" customWidth="1"/>
    <col min="15880" max="15880" width="1.7109375" style="114" customWidth="1"/>
    <col min="15881" max="15881" width="14.85546875" style="114" customWidth="1"/>
    <col min="15882" max="15882" width="1.7109375" style="114" customWidth="1"/>
    <col min="15883" max="15883" width="28.5703125" style="114" customWidth="1"/>
    <col min="15884" max="15884" width="4.7109375" style="114" customWidth="1"/>
    <col min="15885" max="15891" width="0" style="114" hidden="1" customWidth="1"/>
    <col min="15892" max="16129" width="9.140625" style="114"/>
    <col min="16130" max="16130" width="0" style="114" hidden="1" customWidth="1"/>
    <col min="16131" max="16131" width="15.42578125" style="114" customWidth="1"/>
    <col min="16132" max="16132" width="1.7109375" style="114" customWidth="1"/>
    <col min="16133" max="16133" width="22.5703125" style="114" customWidth="1"/>
    <col min="16134" max="16134" width="1.7109375" style="114" customWidth="1"/>
    <col min="16135" max="16135" width="17.42578125" style="114" customWidth="1"/>
    <col min="16136" max="16136" width="1.7109375" style="114" customWidth="1"/>
    <col min="16137" max="16137" width="14.85546875" style="114" customWidth="1"/>
    <col min="16138" max="16138" width="1.7109375" style="114" customWidth="1"/>
    <col min="16139" max="16139" width="28.5703125" style="114" customWidth="1"/>
    <col min="16140" max="16140" width="4.7109375" style="114" customWidth="1"/>
    <col min="16141" max="16147" width="0" style="114" hidden="1" customWidth="1"/>
    <col min="16148" max="16384" width="9.140625" style="114"/>
  </cols>
  <sheetData>
    <row r="1" spans="1:19" s="92" customFormat="1" ht="15" customHeight="1">
      <c r="A1" s="292" t="str">
        <f>Index!A1</f>
        <v xml:space="preserve">                                                               Office of the State Controller                                                                </v>
      </c>
      <c r="B1" s="292"/>
      <c r="C1" s="292"/>
      <c r="D1" s="292"/>
      <c r="E1" s="292"/>
      <c r="F1" s="292"/>
      <c r="G1" s="292"/>
      <c r="H1" s="292"/>
      <c r="I1" s="292"/>
      <c r="J1" s="292"/>
      <c r="K1" s="292"/>
      <c r="L1" s="289" t="str">
        <f>IF(Index!B18="na","NA","")</f>
        <v/>
      </c>
    </row>
    <row r="2" spans="1:19" s="92" customFormat="1" ht="15" customHeight="1">
      <c r="A2" s="293" t="str">
        <f>Index!A2</f>
        <v>2018 Transfers - Interim Worksheets</v>
      </c>
      <c r="B2" s="293"/>
      <c r="C2" s="293"/>
      <c r="D2" s="293"/>
      <c r="E2" s="293"/>
      <c r="F2" s="293"/>
      <c r="G2" s="293"/>
      <c r="H2" s="293"/>
      <c r="I2" s="293"/>
      <c r="J2" s="293"/>
      <c r="K2" s="293"/>
      <c r="L2" s="289"/>
    </row>
    <row r="3" spans="1:19" s="92" customFormat="1" ht="15" customHeight="1">
      <c r="A3" s="294" t="s">
        <v>705</v>
      </c>
      <c r="B3" s="294"/>
      <c r="C3" s="294"/>
      <c r="D3" s="294"/>
      <c r="E3" s="294"/>
      <c r="F3" s="294"/>
      <c r="G3" s="294"/>
      <c r="H3" s="294"/>
      <c r="I3" s="294"/>
      <c r="J3" s="294"/>
      <c r="K3" s="294"/>
      <c r="L3" s="289"/>
    </row>
    <row r="4" spans="1:19" s="93" customFormat="1" ht="15" customHeight="1">
      <c r="A4" s="295" t="s">
        <v>731</v>
      </c>
      <c r="B4" s="295"/>
      <c r="C4" s="295"/>
      <c r="D4" s="295"/>
      <c r="E4" s="295"/>
      <c r="F4" s="295"/>
      <c r="G4" s="295"/>
      <c r="H4" s="295"/>
      <c r="I4" s="295"/>
      <c r="J4" s="295"/>
      <c r="K4" s="295"/>
    </row>
    <row r="5" spans="1:19" s="97" customFormat="1" ht="15" customHeight="1">
      <c r="C5" s="95"/>
      <c r="D5" s="96"/>
      <c r="E5" s="96"/>
      <c r="F5" s="96"/>
      <c r="G5" s="96"/>
      <c r="H5" s="96"/>
      <c r="I5" s="96"/>
      <c r="J5" s="96"/>
      <c r="K5" s="94" t="s">
        <v>706</v>
      </c>
    </row>
    <row r="6" spans="1:19" s="97" customFormat="1" ht="15" customHeight="1">
      <c r="A6" s="152" t="s">
        <v>61</v>
      </c>
      <c r="B6" s="299" t="str">
        <f>Index!E10</f>
        <v>01</v>
      </c>
      <c r="C6" s="299"/>
      <c r="D6" s="299"/>
      <c r="E6" s="299"/>
      <c r="F6" s="99"/>
      <c r="H6" s="100" t="s">
        <v>240</v>
      </c>
      <c r="I6" s="290" t="str">
        <f>Index!E12 &amp; Index!E14</f>
        <v/>
      </c>
      <c r="J6" s="290"/>
      <c r="K6" s="290"/>
    </row>
    <row r="7" spans="1:19" s="97" customFormat="1" ht="15" customHeight="1">
      <c r="A7" s="152" t="s">
        <v>271</v>
      </c>
      <c r="B7" s="296" t="str">
        <f>Index!E11</f>
        <v>North Carolina General Assembly</v>
      </c>
      <c r="C7" s="296"/>
      <c r="D7" s="296"/>
      <c r="E7" s="296"/>
      <c r="F7" s="146"/>
      <c r="G7" s="146"/>
      <c r="H7" s="100" t="s">
        <v>67</v>
      </c>
      <c r="I7" s="298">
        <f>Index!E13</f>
        <v>0</v>
      </c>
      <c r="J7" s="298"/>
      <c r="K7" s="298"/>
    </row>
    <row r="8" spans="1:19" s="97" customFormat="1" ht="15" customHeight="1">
      <c r="A8" s="152" t="s">
        <v>154</v>
      </c>
      <c r="B8" s="297"/>
      <c r="C8" s="297"/>
      <c r="D8" s="297"/>
      <c r="E8" s="297"/>
      <c r="F8" s="101"/>
      <c r="G8" s="100"/>
      <c r="L8" s="118"/>
    </row>
    <row r="9" spans="1:19" s="97" customFormat="1" ht="15" customHeight="1" thickBot="1">
      <c r="A9" s="102"/>
      <c r="B9" s="102"/>
      <c r="C9" s="102"/>
      <c r="D9" s="102"/>
      <c r="E9" s="102"/>
      <c r="F9" s="102"/>
      <c r="G9" s="102"/>
      <c r="H9" s="102"/>
      <c r="I9" s="102"/>
      <c r="J9" s="102"/>
      <c r="K9" s="102"/>
    </row>
    <row r="10" spans="1:19" s="97" customFormat="1" ht="15" customHeight="1">
      <c r="A10" s="285" t="s">
        <v>816</v>
      </c>
      <c r="B10" s="286"/>
      <c r="C10" s="287"/>
      <c r="D10" s="103"/>
      <c r="E10" s="285" t="s">
        <v>821</v>
      </c>
      <c r="F10" s="286"/>
      <c r="G10" s="287"/>
      <c r="H10" s="103"/>
      <c r="I10" s="103"/>
      <c r="J10" s="103"/>
      <c r="K10" s="103"/>
    </row>
    <row r="11" spans="1:19" s="97" customFormat="1" ht="15" customHeight="1">
      <c r="A11" s="246"/>
      <c r="B11" s="103"/>
      <c r="C11" s="230" t="s">
        <v>254</v>
      </c>
      <c r="E11" s="228" t="s">
        <v>241</v>
      </c>
      <c r="F11" s="103"/>
      <c r="G11" s="229"/>
      <c r="H11" s="104"/>
      <c r="J11" s="105"/>
    </row>
    <row r="12" spans="1:19" s="97" customFormat="1" ht="15" customHeight="1">
      <c r="A12" s="228" t="s">
        <v>701</v>
      </c>
      <c r="B12" s="103"/>
      <c r="C12" s="230" t="s">
        <v>707</v>
      </c>
      <c r="E12" s="228" t="s">
        <v>732</v>
      </c>
      <c r="F12" s="103"/>
      <c r="G12" s="230" t="s">
        <v>708</v>
      </c>
      <c r="J12" s="105"/>
    </row>
    <row r="13" spans="1:19" s="97" customFormat="1" ht="15" customHeight="1" thickBot="1">
      <c r="A13" s="231" t="s">
        <v>733</v>
      </c>
      <c r="B13" s="103"/>
      <c r="C13" s="232" t="s">
        <v>703</v>
      </c>
      <c r="E13" s="231" t="s">
        <v>710</v>
      </c>
      <c r="F13" s="103"/>
      <c r="G13" s="232" t="s">
        <v>710</v>
      </c>
      <c r="I13" s="106" t="s">
        <v>273</v>
      </c>
      <c r="K13" s="106" t="s">
        <v>819</v>
      </c>
      <c r="L13" s="104" t="s">
        <v>241</v>
      </c>
    </row>
    <row r="14" spans="1:19" s="97" customFormat="1" ht="15" customHeight="1">
      <c r="A14" s="241" t="s">
        <v>817</v>
      </c>
      <c r="B14" s="103"/>
      <c r="C14" s="242">
        <v>538103</v>
      </c>
      <c r="D14" s="103"/>
      <c r="E14" s="243" t="s">
        <v>822</v>
      </c>
      <c r="F14" s="103"/>
      <c r="G14" s="242">
        <v>1100</v>
      </c>
      <c r="H14" s="108"/>
      <c r="I14" s="244">
        <v>3000000</v>
      </c>
      <c r="J14" s="103"/>
      <c r="K14" s="245" t="s">
        <v>820</v>
      </c>
      <c r="L14" s="7" t="str">
        <f>IF(AND(M14,S14),"","*")</f>
        <v/>
      </c>
      <c r="M14" s="79" t="b">
        <f>IF(OR(N14=0,N14=4),TRUE, FALSE)</f>
        <v>1</v>
      </c>
      <c r="N14" s="79">
        <f>COUNTIF(O14:R14,FALSE)</f>
        <v>4</v>
      </c>
      <c r="O14" s="80" t="b">
        <f>ISBLANK(C14)</f>
        <v>0</v>
      </c>
      <c r="P14" s="80" t="b">
        <f>ISBLANK(E14)</f>
        <v>0</v>
      </c>
      <c r="Q14" s="80" t="b">
        <f>ISBLANK(G14)</f>
        <v>0</v>
      </c>
      <c r="R14" s="80" t="b">
        <f>ISBLANK(I14)</f>
        <v>0</v>
      </c>
      <c r="S14" s="81" t="b">
        <f>IF(ISBLANK(C14),TRUE,VALUE(LEFT(C14,4))=5381)</f>
        <v>1</v>
      </c>
    </row>
    <row r="15" spans="1:19" s="97" customFormat="1" ht="15" customHeight="1">
      <c r="A15" s="238"/>
      <c r="B15" s="103"/>
      <c r="C15" s="234"/>
      <c r="D15" s="103"/>
      <c r="E15" s="233"/>
      <c r="F15" s="103"/>
      <c r="G15" s="234"/>
      <c r="H15" s="108"/>
      <c r="I15" s="109"/>
      <c r="J15" s="103"/>
      <c r="K15" s="107"/>
      <c r="L15" s="7" t="str">
        <f t="shared" ref="L15:L28" si="0">IF(AND(M15,S15),"","*")</f>
        <v/>
      </c>
      <c r="M15" s="79" t="b">
        <f t="shared" ref="M15:M28" si="1">IF(OR(N15=0,N15=4),TRUE, FALSE)</f>
        <v>1</v>
      </c>
      <c r="N15" s="79">
        <f t="shared" ref="N15:N28" si="2">COUNTIF(O15:R15,FALSE)</f>
        <v>0</v>
      </c>
      <c r="O15" s="80" t="b">
        <f t="shared" ref="O15:O28" si="3">ISBLANK(C15)</f>
        <v>1</v>
      </c>
      <c r="P15" s="80" t="b">
        <f t="shared" ref="P15:P28" si="4">ISBLANK(E15)</f>
        <v>1</v>
      </c>
      <c r="Q15" s="80" t="b">
        <f t="shared" ref="Q15:Q28" si="5">ISBLANK(G15)</f>
        <v>1</v>
      </c>
      <c r="R15" s="80" t="b">
        <f t="shared" ref="R15:R28" si="6">ISBLANK(I15)</f>
        <v>1</v>
      </c>
      <c r="S15" s="81" t="b">
        <f t="shared" ref="S15:S28" si="7">IF(ISBLANK(C15),TRUE,VALUE(LEFT(C15,4))=5381)</f>
        <v>1</v>
      </c>
    </row>
    <row r="16" spans="1:19" s="97" customFormat="1" ht="15" customHeight="1">
      <c r="A16" s="238"/>
      <c r="B16" s="103"/>
      <c r="C16" s="234"/>
      <c r="D16" s="103"/>
      <c r="E16" s="233"/>
      <c r="F16" s="103"/>
      <c r="G16" s="234"/>
      <c r="H16" s="108"/>
      <c r="I16" s="109"/>
      <c r="J16" s="103"/>
      <c r="K16" s="107"/>
      <c r="L16" s="7" t="str">
        <f t="shared" si="0"/>
        <v/>
      </c>
      <c r="M16" s="79" t="b">
        <f t="shared" si="1"/>
        <v>1</v>
      </c>
      <c r="N16" s="79">
        <f t="shared" si="2"/>
        <v>0</v>
      </c>
      <c r="O16" s="80" t="b">
        <f t="shared" si="3"/>
        <v>1</v>
      </c>
      <c r="P16" s="80" t="b">
        <f t="shared" si="4"/>
        <v>1</v>
      </c>
      <c r="Q16" s="80" t="b">
        <f t="shared" si="5"/>
        <v>1</v>
      </c>
      <c r="R16" s="80" t="b">
        <f t="shared" si="6"/>
        <v>1</v>
      </c>
      <c r="S16" s="81" t="b">
        <f t="shared" si="7"/>
        <v>1</v>
      </c>
    </row>
    <row r="17" spans="1:19" s="97" customFormat="1" ht="15" customHeight="1">
      <c r="A17" s="238"/>
      <c r="B17" s="103"/>
      <c r="C17" s="234"/>
      <c r="D17" s="103"/>
      <c r="E17" s="233"/>
      <c r="F17" s="103"/>
      <c r="G17" s="234"/>
      <c r="H17" s="108"/>
      <c r="I17" s="109"/>
      <c r="J17" s="103"/>
      <c r="K17" s="107"/>
      <c r="L17" s="7" t="str">
        <f t="shared" si="0"/>
        <v/>
      </c>
      <c r="M17" s="79" t="b">
        <f t="shared" si="1"/>
        <v>1</v>
      </c>
      <c r="N17" s="79">
        <f t="shared" si="2"/>
        <v>0</v>
      </c>
      <c r="O17" s="80" t="b">
        <f t="shared" si="3"/>
        <v>1</v>
      </c>
      <c r="P17" s="80" t="b">
        <f t="shared" si="4"/>
        <v>1</v>
      </c>
      <c r="Q17" s="80" t="b">
        <f t="shared" si="5"/>
        <v>1</v>
      </c>
      <c r="R17" s="80" t="b">
        <f t="shared" si="6"/>
        <v>1</v>
      </c>
      <c r="S17" s="81" t="b">
        <f t="shared" si="7"/>
        <v>1</v>
      </c>
    </row>
    <row r="18" spans="1:19" s="97" customFormat="1" ht="15" customHeight="1">
      <c r="A18" s="238"/>
      <c r="B18" s="103"/>
      <c r="C18" s="234"/>
      <c r="D18" s="103"/>
      <c r="E18" s="233"/>
      <c r="F18" s="103"/>
      <c r="G18" s="234"/>
      <c r="H18" s="108"/>
      <c r="I18" s="109"/>
      <c r="J18" s="103"/>
      <c r="K18" s="107"/>
      <c r="L18" s="7" t="str">
        <f t="shared" si="0"/>
        <v/>
      </c>
      <c r="M18" s="79" t="b">
        <f t="shared" si="1"/>
        <v>1</v>
      </c>
      <c r="N18" s="79">
        <f t="shared" si="2"/>
        <v>0</v>
      </c>
      <c r="O18" s="80" t="b">
        <f t="shared" si="3"/>
        <v>1</v>
      </c>
      <c r="P18" s="80" t="b">
        <f t="shared" si="4"/>
        <v>1</v>
      </c>
      <c r="Q18" s="80" t="b">
        <f t="shared" si="5"/>
        <v>1</v>
      </c>
      <c r="R18" s="80" t="b">
        <f t="shared" si="6"/>
        <v>1</v>
      </c>
      <c r="S18" s="81" t="b">
        <f t="shared" si="7"/>
        <v>1</v>
      </c>
    </row>
    <row r="19" spans="1:19" s="97" customFormat="1" ht="15" customHeight="1">
      <c r="A19" s="238"/>
      <c r="B19" s="103"/>
      <c r="C19" s="234"/>
      <c r="D19" s="103"/>
      <c r="E19" s="233"/>
      <c r="F19" s="103"/>
      <c r="G19" s="234"/>
      <c r="H19" s="108"/>
      <c r="I19" s="109"/>
      <c r="J19" s="103"/>
      <c r="K19" s="107"/>
      <c r="L19" s="7" t="str">
        <f t="shared" si="0"/>
        <v/>
      </c>
      <c r="M19" s="79" t="b">
        <f t="shared" si="1"/>
        <v>1</v>
      </c>
      <c r="N19" s="79">
        <f t="shared" si="2"/>
        <v>0</v>
      </c>
      <c r="O19" s="80" t="b">
        <f t="shared" si="3"/>
        <v>1</v>
      </c>
      <c r="P19" s="80" t="b">
        <f t="shared" si="4"/>
        <v>1</v>
      </c>
      <c r="Q19" s="80" t="b">
        <f t="shared" si="5"/>
        <v>1</v>
      </c>
      <c r="R19" s="80" t="b">
        <f t="shared" si="6"/>
        <v>1</v>
      </c>
      <c r="S19" s="81" t="b">
        <f t="shared" si="7"/>
        <v>1</v>
      </c>
    </row>
    <row r="20" spans="1:19" s="97" customFormat="1" ht="15" customHeight="1">
      <c r="A20" s="238"/>
      <c r="B20" s="103"/>
      <c r="C20" s="234"/>
      <c r="D20" s="103"/>
      <c r="E20" s="233"/>
      <c r="F20" s="103"/>
      <c r="G20" s="234"/>
      <c r="H20" s="108"/>
      <c r="I20" s="109"/>
      <c r="J20" s="103"/>
      <c r="K20" s="107"/>
      <c r="L20" s="7" t="str">
        <f t="shared" si="0"/>
        <v/>
      </c>
      <c r="M20" s="79" t="b">
        <f t="shared" si="1"/>
        <v>1</v>
      </c>
      <c r="N20" s="79">
        <f t="shared" si="2"/>
        <v>0</v>
      </c>
      <c r="O20" s="80" t="b">
        <f t="shared" si="3"/>
        <v>1</v>
      </c>
      <c r="P20" s="80" t="b">
        <f t="shared" si="4"/>
        <v>1</v>
      </c>
      <c r="Q20" s="80" t="b">
        <f t="shared" si="5"/>
        <v>1</v>
      </c>
      <c r="R20" s="80" t="b">
        <f t="shared" si="6"/>
        <v>1</v>
      </c>
      <c r="S20" s="81" t="b">
        <f t="shared" si="7"/>
        <v>1</v>
      </c>
    </row>
    <row r="21" spans="1:19" s="97" customFormat="1" ht="15" customHeight="1">
      <c r="A21" s="238"/>
      <c r="B21" s="103"/>
      <c r="C21" s="234"/>
      <c r="D21" s="103"/>
      <c r="E21" s="233"/>
      <c r="F21" s="103"/>
      <c r="G21" s="234"/>
      <c r="H21" s="108"/>
      <c r="I21" s="109"/>
      <c r="J21" s="103"/>
      <c r="K21" s="107"/>
      <c r="L21" s="7" t="str">
        <f t="shared" si="0"/>
        <v/>
      </c>
      <c r="M21" s="79" t="b">
        <f t="shared" si="1"/>
        <v>1</v>
      </c>
      <c r="N21" s="79">
        <f t="shared" si="2"/>
        <v>0</v>
      </c>
      <c r="O21" s="80" t="b">
        <f t="shared" si="3"/>
        <v>1</v>
      </c>
      <c r="P21" s="80" t="b">
        <f t="shared" si="4"/>
        <v>1</v>
      </c>
      <c r="Q21" s="80" t="b">
        <f t="shared" si="5"/>
        <v>1</v>
      </c>
      <c r="R21" s="80" t="b">
        <f t="shared" si="6"/>
        <v>1</v>
      </c>
      <c r="S21" s="81" t="b">
        <f t="shared" si="7"/>
        <v>1</v>
      </c>
    </row>
    <row r="22" spans="1:19" s="97" customFormat="1" ht="15" customHeight="1">
      <c r="A22" s="238"/>
      <c r="B22" s="103"/>
      <c r="C22" s="234"/>
      <c r="D22" s="103"/>
      <c r="E22" s="233"/>
      <c r="F22" s="103"/>
      <c r="G22" s="234"/>
      <c r="H22" s="108"/>
      <c r="I22" s="109"/>
      <c r="J22" s="103"/>
      <c r="K22" s="107"/>
      <c r="L22" s="7" t="str">
        <f t="shared" si="0"/>
        <v/>
      </c>
      <c r="M22" s="79" t="b">
        <f t="shared" si="1"/>
        <v>1</v>
      </c>
      <c r="N22" s="79">
        <f t="shared" si="2"/>
        <v>0</v>
      </c>
      <c r="O22" s="80" t="b">
        <f t="shared" si="3"/>
        <v>1</v>
      </c>
      <c r="P22" s="80" t="b">
        <f t="shared" si="4"/>
        <v>1</v>
      </c>
      <c r="Q22" s="80" t="b">
        <f t="shared" si="5"/>
        <v>1</v>
      </c>
      <c r="R22" s="80" t="b">
        <f t="shared" si="6"/>
        <v>1</v>
      </c>
      <c r="S22" s="81" t="b">
        <f t="shared" si="7"/>
        <v>1</v>
      </c>
    </row>
    <row r="23" spans="1:19" s="97" customFormat="1" ht="15" customHeight="1">
      <c r="A23" s="238"/>
      <c r="B23" s="103"/>
      <c r="C23" s="234"/>
      <c r="D23" s="103"/>
      <c r="E23" s="233"/>
      <c r="F23" s="103"/>
      <c r="G23" s="234"/>
      <c r="H23" s="108"/>
      <c r="I23" s="109"/>
      <c r="J23" s="103"/>
      <c r="K23" s="107"/>
      <c r="L23" s="7" t="str">
        <f t="shared" si="0"/>
        <v/>
      </c>
      <c r="M23" s="79" t="b">
        <f t="shared" si="1"/>
        <v>1</v>
      </c>
      <c r="N23" s="79">
        <f t="shared" si="2"/>
        <v>0</v>
      </c>
      <c r="O23" s="80" t="b">
        <f t="shared" si="3"/>
        <v>1</v>
      </c>
      <c r="P23" s="80" t="b">
        <f t="shared" si="4"/>
        <v>1</v>
      </c>
      <c r="Q23" s="80" t="b">
        <f t="shared" si="5"/>
        <v>1</v>
      </c>
      <c r="R23" s="80" t="b">
        <f t="shared" si="6"/>
        <v>1</v>
      </c>
      <c r="S23" s="81" t="b">
        <f t="shared" si="7"/>
        <v>1</v>
      </c>
    </row>
    <row r="24" spans="1:19" s="97" customFormat="1" ht="15" customHeight="1">
      <c r="A24" s="238"/>
      <c r="B24" s="103"/>
      <c r="C24" s="234"/>
      <c r="D24" s="103"/>
      <c r="E24" s="233"/>
      <c r="F24" s="103"/>
      <c r="G24" s="234"/>
      <c r="H24" s="108"/>
      <c r="I24" s="109"/>
      <c r="J24" s="103"/>
      <c r="K24" s="107"/>
      <c r="L24" s="7" t="str">
        <f t="shared" si="0"/>
        <v/>
      </c>
      <c r="M24" s="79" t="b">
        <f t="shared" si="1"/>
        <v>1</v>
      </c>
      <c r="N24" s="79">
        <f t="shared" si="2"/>
        <v>0</v>
      </c>
      <c r="O24" s="80" t="b">
        <f t="shared" si="3"/>
        <v>1</v>
      </c>
      <c r="P24" s="80" t="b">
        <f t="shared" si="4"/>
        <v>1</v>
      </c>
      <c r="Q24" s="80" t="b">
        <f t="shared" si="5"/>
        <v>1</v>
      </c>
      <c r="R24" s="80" t="b">
        <f t="shared" si="6"/>
        <v>1</v>
      </c>
      <c r="S24" s="81" t="b">
        <f t="shared" si="7"/>
        <v>1</v>
      </c>
    </row>
    <row r="25" spans="1:19" s="97" customFormat="1" ht="15" customHeight="1">
      <c r="A25" s="238"/>
      <c r="B25" s="103"/>
      <c r="C25" s="234"/>
      <c r="D25" s="103"/>
      <c r="E25" s="233"/>
      <c r="F25" s="103"/>
      <c r="G25" s="234"/>
      <c r="H25" s="108"/>
      <c r="I25" s="109"/>
      <c r="J25" s="103"/>
      <c r="K25" s="107"/>
      <c r="L25" s="7" t="str">
        <f t="shared" si="0"/>
        <v/>
      </c>
      <c r="M25" s="79" t="b">
        <f t="shared" si="1"/>
        <v>1</v>
      </c>
      <c r="N25" s="79">
        <f t="shared" si="2"/>
        <v>0</v>
      </c>
      <c r="O25" s="80" t="b">
        <f t="shared" si="3"/>
        <v>1</v>
      </c>
      <c r="P25" s="80" t="b">
        <f t="shared" si="4"/>
        <v>1</v>
      </c>
      <c r="Q25" s="80" t="b">
        <f t="shared" si="5"/>
        <v>1</v>
      </c>
      <c r="R25" s="80" t="b">
        <f t="shared" si="6"/>
        <v>1</v>
      </c>
      <c r="S25" s="81" t="b">
        <f t="shared" si="7"/>
        <v>1</v>
      </c>
    </row>
    <row r="26" spans="1:19" s="97" customFormat="1" ht="15" customHeight="1">
      <c r="A26" s="238"/>
      <c r="B26" s="103"/>
      <c r="C26" s="234"/>
      <c r="D26" s="103"/>
      <c r="E26" s="233"/>
      <c r="F26" s="103"/>
      <c r="G26" s="234"/>
      <c r="H26" s="108"/>
      <c r="I26" s="109"/>
      <c r="J26" s="103"/>
      <c r="K26" s="107"/>
      <c r="L26" s="7" t="str">
        <f t="shared" si="0"/>
        <v/>
      </c>
      <c r="M26" s="79" t="b">
        <f t="shared" si="1"/>
        <v>1</v>
      </c>
      <c r="N26" s="79">
        <f t="shared" si="2"/>
        <v>0</v>
      </c>
      <c r="O26" s="80" t="b">
        <f t="shared" si="3"/>
        <v>1</v>
      </c>
      <c r="P26" s="80" t="b">
        <f t="shared" si="4"/>
        <v>1</v>
      </c>
      <c r="Q26" s="80" t="b">
        <f t="shared" si="5"/>
        <v>1</v>
      </c>
      <c r="R26" s="80" t="b">
        <f t="shared" si="6"/>
        <v>1</v>
      </c>
      <c r="S26" s="81" t="b">
        <f t="shared" si="7"/>
        <v>1</v>
      </c>
    </row>
    <row r="27" spans="1:19" s="97" customFormat="1" ht="15" customHeight="1">
      <c r="A27" s="238"/>
      <c r="B27" s="103"/>
      <c r="C27" s="234"/>
      <c r="D27" s="103"/>
      <c r="E27" s="233"/>
      <c r="F27" s="103"/>
      <c r="G27" s="234"/>
      <c r="H27" s="108"/>
      <c r="I27" s="109"/>
      <c r="J27" s="103"/>
      <c r="K27" s="107"/>
      <c r="L27" s="7" t="str">
        <f t="shared" si="0"/>
        <v/>
      </c>
      <c r="M27" s="79" t="b">
        <f t="shared" si="1"/>
        <v>1</v>
      </c>
      <c r="N27" s="79">
        <f t="shared" si="2"/>
        <v>0</v>
      </c>
      <c r="O27" s="80" t="b">
        <f t="shared" si="3"/>
        <v>1</v>
      </c>
      <c r="P27" s="80" t="b">
        <f t="shared" si="4"/>
        <v>1</v>
      </c>
      <c r="Q27" s="80" t="b">
        <f t="shared" si="5"/>
        <v>1</v>
      </c>
      <c r="R27" s="80" t="b">
        <f t="shared" si="6"/>
        <v>1</v>
      </c>
      <c r="S27" s="81" t="b">
        <f t="shared" si="7"/>
        <v>1</v>
      </c>
    </row>
    <row r="28" spans="1:19" s="97" customFormat="1" ht="15" customHeight="1">
      <c r="A28" s="238"/>
      <c r="B28" s="103"/>
      <c r="C28" s="234"/>
      <c r="D28" s="103"/>
      <c r="E28" s="233"/>
      <c r="F28" s="103"/>
      <c r="G28" s="234"/>
      <c r="H28" s="108"/>
      <c r="I28" s="109"/>
      <c r="J28" s="103"/>
      <c r="K28" s="107"/>
      <c r="L28" s="7" t="str">
        <f t="shared" si="0"/>
        <v/>
      </c>
      <c r="M28" s="79" t="b">
        <f t="shared" si="1"/>
        <v>1</v>
      </c>
      <c r="N28" s="79">
        <f t="shared" si="2"/>
        <v>0</v>
      </c>
      <c r="O28" s="80" t="b">
        <f t="shared" si="3"/>
        <v>1</v>
      </c>
      <c r="P28" s="80" t="b">
        <f t="shared" si="4"/>
        <v>1</v>
      </c>
      <c r="Q28" s="80" t="b">
        <f t="shared" si="5"/>
        <v>1</v>
      </c>
      <c r="R28" s="80" t="b">
        <f t="shared" si="6"/>
        <v>1</v>
      </c>
      <c r="S28" s="81" t="b">
        <f t="shared" si="7"/>
        <v>1</v>
      </c>
    </row>
    <row r="29" spans="1:19" ht="20.100000000000001" customHeight="1" thickBot="1">
      <c r="A29" s="239"/>
      <c r="B29" s="240"/>
      <c r="C29" s="237"/>
      <c r="D29" s="111"/>
      <c r="E29" s="235"/>
      <c r="F29" s="236"/>
      <c r="G29" s="237"/>
      <c r="H29" s="112"/>
      <c r="I29" s="110"/>
      <c r="J29" s="110"/>
      <c r="K29" s="110"/>
      <c r="L29" s="113"/>
      <c r="M29" s="79">
        <f>COUNTIF(M14:M28,FALSE)</f>
        <v>0</v>
      </c>
      <c r="N29" s="113"/>
      <c r="O29" s="113"/>
      <c r="P29" s="113"/>
      <c r="Q29" s="113"/>
      <c r="R29" s="113"/>
      <c r="S29" s="82">
        <f>COUNTIF(S14:S28,FALSE)</f>
        <v>0</v>
      </c>
    </row>
    <row r="30" spans="1:19" ht="6" customHeight="1">
      <c r="A30" s="247"/>
      <c r="B30" s="247"/>
      <c r="C30" s="111"/>
      <c r="D30" s="111"/>
      <c r="E30" s="110"/>
      <c r="F30" s="110"/>
      <c r="G30" s="110"/>
      <c r="H30" s="112"/>
      <c r="I30" s="110"/>
      <c r="J30" s="110"/>
      <c r="K30" s="110"/>
      <c r="L30" s="113"/>
      <c r="M30" s="79"/>
      <c r="N30" s="113"/>
      <c r="O30" s="113"/>
      <c r="P30" s="113"/>
      <c r="Q30" s="113"/>
      <c r="R30" s="113"/>
      <c r="S30" s="82"/>
    </row>
    <row r="31" spans="1:19" s="86" customFormat="1" ht="11.25" customHeight="1">
      <c r="A31" s="85" t="s">
        <v>704</v>
      </c>
      <c r="D31" s="85"/>
      <c r="E31" s="85"/>
      <c r="F31" s="85"/>
      <c r="G31" s="85"/>
      <c r="H31" s="85"/>
      <c r="I31" s="85"/>
      <c r="J31" s="85"/>
      <c r="K31" s="85"/>
      <c r="L31" s="85"/>
      <c r="M31" s="85"/>
      <c r="N31" s="85"/>
    </row>
    <row r="32" spans="1:19" s="72" customFormat="1" ht="14.25" customHeight="1">
      <c r="A32" s="87"/>
      <c r="B32" s="147"/>
      <c r="C32" s="147"/>
      <c r="D32" s="87"/>
      <c r="E32" s="87"/>
      <c r="F32" s="87"/>
      <c r="G32" s="87"/>
      <c r="H32" s="87"/>
      <c r="I32" s="87"/>
      <c r="J32" s="87"/>
      <c r="K32" s="87"/>
      <c r="L32" s="71"/>
      <c r="M32" s="71"/>
      <c r="N32" s="71"/>
    </row>
    <row r="33" spans="1:14" s="72" customFormat="1" ht="15" customHeight="1">
      <c r="A33" s="87"/>
      <c r="B33" s="147"/>
      <c r="C33" s="147"/>
      <c r="D33" s="87"/>
      <c r="E33" s="87"/>
      <c r="F33" s="87"/>
      <c r="G33" s="87"/>
      <c r="H33" s="87"/>
      <c r="I33" s="87"/>
      <c r="J33" s="87"/>
      <c r="K33" s="87"/>
      <c r="L33" s="71"/>
      <c r="M33" s="71"/>
      <c r="N33" s="71"/>
    </row>
    <row r="34" spans="1:14" s="72" customFormat="1" ht="15" customHeight="1">
      <c r="A34" s="88"/>
      <c r="B34" s="147"/>
      <c r="C34" s="147"/>
      <c r="D34" s="88"/>
      <c r="E34" s="88"/>
      <c r="F34" s="88"/>
      <c r="G34" s="88"/>
      <c r="H34" s="88"/>
      <c r="I34" s="88"/>
      <c r="J34" s="88"/>
      <c r="K34" s="88"/>
      <c r="L34" s="71"/>
      <c r="M34" s="71"/>
      <c r="N34" s="71"/>
    </row>
    <row r="35" spans="1:14" ht="25.7" customHeight="1">
      <c r="F35" s="115"/>
    </row>
    <row r="36" spans="1:14" ht="20.85" customHeight="1">
      <c r="A36" s="200" t="s">
        <v>746</v>
      </c>
      <c r="F36" s="115"/>
    </row>
    <row r="37" spans="1:14" ht="20.85" customHeight="1">
      <c r="A37" s="200" t="s">
        <v>744</v>
      </c>
      <c r="F37" s="115"/>
    </row>
    <row r="38" spans="1:14" ht="20.85" customHeight="1">
      <c r="F38" s="115"/>
    </row>
    <row r="39" spans="1:14" ht="20.85" customHeight="1">
      <c r="F39" s="115"/>
    </row>
    <row r="40" spans="1:14" ht="20.85" customHeight="1">
      <c r="F40" s="115"/>
    </row>
    <row r="41" spans="1:14" ht="20.85" customHeight="1">
      <c r="F41" s="115"/>
    </row>
    <row r="42" spans="1:14" ht="20.85" customHeight="1">
      <c r="F42" s="115"/>
    </row>
    <row r="43" spans="1:14" ht="20.85" customHeight="1">
      <c r="F43" s="115"/>
    </row>
    <row r="44" spans="1:14" ht="20.85" customHeight="1">
      <c r="F44" s="115"/>
    </row>
    <row r="45" spans="1:14" ht="20.85" customHeight="1">
      <c r="F45" s="115"/>
    </row>
    <row r="46" spans="1:14" ht="20.85" customHeight="1">
      <c r="F46" s="115"/>
    </row>
    <row r="47" spans="1:14" ht="20.85" customHeight="1">
      <c r="F47" s="115"/>
    </row>
    <row r="48" spans="1:14" ht="20.85" customHeight="1">
      <c r="F48" s="115"/>
    </row>
    <row r="49" spans="6:6" ht="20.85" customHeight="1">
      <c r="F49" s="115"/>
    </row>
    <row r="50" spans="6:6" ht="20.85" customHeight="1">
      <c r="F50" s="115"/>
    </row>
    <row r="51" spans="6:6" ht="20.85" customHeight="1">
      <c r="F51" s="115"/>
    </row>
    <row r="52" spans="6:6" ht="20.85" customHeight="1">
      <c r="F52" s="115"/>
    </row>
    <row r="53" spans="6:6" ht="20.85" customHeight="1">
      <c r="F53" s="115"/>
    </row>
    <row r="54" spans="6:6" ht="20.85" customHeight="1">
      <c r="F54" s="115"/>
    </row>
    <row r="55" spans="6:6" ht="20.85" customHeight="1">
      <c r="F55" s="115"/>
    </row>
    <row r="56" spans="6:6" ht="20.85" customHeight="1">
      <c r="F56" s="115"/>
    </row>
    <row r="57" spans="6:6" ht="20.85" customHeight="1">
      <c r="F57" s="115"/>
    </row>
    <row r="58" spans="6:6" ht="20.85" customHeight="1">
      <c r="F58" s="115"/>
    </row>
    <row r="59" spans="6:6" ht="20.85" customHeight="1">
      <c r="F59" s="115"/>
    </row>
    <row r="60" spans="6:6" ht="20.85" customHeight="1">
      <c r="F60" s="115"/>
    </row>
    <row r="61" spans="6:6" ht="20.85" customHeight="1">
      <c r="F61" s="115"/>
    </row>
    <row r="62" spans="6:6" ht="20.85" customHeight="1">
      <c r="F62" s="115"/>
    </row>
    <row r="63" spans="6:6" ht="20.85" customHeight="1">
      <c r="F63" s="115"/>
    </row>
    <row r="64" spans="6:6" ht="20.85" customHeight="1">
      <c r="F64" s="115"/>
    </row>
    <row r="65" spans="6:6" ht="20.85" customHeight="1">
      <c r="F65" s="115"/>
    </row>
    <row r="66" spans="6:6" ht="20.85" customHeight="1">
      <c r="F66" s="115"/>
    </row>
    <row r="67" spans="6:6" ht="20.85" customHeight="1">
      <c r="F67" s="115"/>
    </row>
    <row r="68" spans="6:6" ht="20.85" customHeight="1">
      <c r="F68" s="115"/>
    </row>
    <row r="69" spans="6:6" ht="20.85" customHeight="1">
      <c r="F69" s="115"/>
    </row>
    <row r="70" spans="6:6" ht="20.85" customHeight="1">
      <c r="F70" s="115"/>
    </row>
    <row r="71" spans="6:6" ht="20.85" customHeight="1">
      <c r="F71" s="115"/>
    </row>
    <row r="72" spans="6:6" ht="20.85" customHeight="1">
      <c r="F72" s="115"/>
    </row>
    <row r="73" spans="6:6" ht="20.85" customHeight="1">
      <c r="F73" s="115"/>
    </row>
    <row r="74" spans="6:6" ht="20.85" customHeight="1">
      <c r="F74" s="115"/>
    </row>
    <row r="75" spans="6:6" ht="20.85" customHeight="1">
      <c r="F75" s="115"/>
    </row>
    <row r="76" spans="6:6" ht="20.85" customHeight="1">
      <c r="F76" s="115"/>
    </row>
    <row r="77" spans="6:6" ht="20.85" customHeight="1">
      <c r="F77" s="115"/>
    </row>
    <row r="78" spans="6:6" ht="20.85" customHeight="1">
      <c r="F78" s="115"/>
    </row>
    <row r="79" spans="6:6" ht="20.85" customHeight="1">
      <c r="F79" s="115"/>
    </row>
    <row r="80" spans="6:6" ht="20.85" customHeight="1">
      <c r="F80" s="115"/>
    </row>
    <row r="81" spans="6:6" ht="20.85" customHeight="1">
      <c r="F81" s="115"/>
    </row>
    <row r="82" spans="6:6" ht="20.85" customHeight="1">
      <c r="F82" s="115"/>
    </row>
    <row r="83" spans="6:6" ht="20.85" customHeight="1">
      <c r="F83" s="115"/>
    </row>
    <row r="84" spans="6:6" ht="20.85" customHeight="1">
      <c r="F84" s="115"/>
    </row>
    <row r="85" spans="6:6" ht="20.85" customHeight="1">
      <c r="F85" s="115"/>
    </row>
    <row r="86" spans="6:6" ht="20.85" customHeight="1">
      <c r="F86" s="115"/>
    </row>
    <row r="87" spans="6:6" ht="20.85" customHeight="1">
      <c r="F87" s="115"/>
    </row>
    <row r="88" spans="6:6" ht="20.85" customHeight="1">
      <c r="F88" s="115"/>
    </row>
    <row r="89" spans="6:6" ht="20.85" customHeight="1">
      <c r="F89" s="115"/>
    </row>
    <row r="90" spans="6:6" ht="20.85" customHeight="1">
      <c r="F90" s="115"/>
    </row>
    <row r="91" spans="6:6" ht="20.85" customHeight="1">
      <c r="F91" s="115"/>
    </row>
    <row r="92" spans="6:6" ht="20.85" customHeight="1">
      <c r="F92" s="115"/>
    </row>
    <row r="93" spans="6:6" ht="20.85" customHeight="1">
      <c r="F93" s="115"/>
    </row>
    <row r="94" spans="6:6" ht="20.85" customHeight="1">
      <c r="F94" s="115"/>
    </row>
    <row r="95" spans="6:6" ht="20.85" customHeight="1">
      <c r="F95" s="115"/>
    </row>
    <row r="96" spans="6:6" ht="20.85" customHeight="1">
      <c r="F96" s="115"/>
    </row>
    <row r="97" spans="1:10" ht="20.85" customHeight="1">
      <c r="F97" s="115"/>
    </row>
    <row r="98" spans="1:10" ht="20.85" customHeight="1">
      <c r="F98" s="115"/>
    </row>
    <row r="99" spans="1:10" ht="20.85" customHeight="1">
      <c r="F99" s="115"/>
    </row>
    <row r="100" spans="1:10" ht="20.85" customHeight="1">
      <c r="F100" s="115"/>
    </row>
    <row r="101" spans="1:10" ht="20.85" customHeight="1">
      <c r="F101" s="115"/>
    </row>
    <row r="102" spans="1:10" ht="20.85" customHeight="1">
      <c r="F102" s="115"/>
    </row>
    <row r="103" spans="1:10" ht="20.85" customHeight="1">
      <c r="F103" s="115"/>
    </row>
    <row r="104" spans="1:10" ht="20.85" customHeight="1">
      <c r="F104" s="115"/>
    </row>
    <row r="105" spans="1:10" ht="20.85" customHeight="1">
      <c r="F105" s="115"/>
    </row>
    <row r="106" spans="1:10" ht="20.85" customHeight="1">
      <c r="F106" s="115"/>
    </row>
    <row r="107" spans="1:10" ht="20.85" customHeight="1">
      <c r="F107" s="115"/>
    </row>
    <row r="108" spans="1:10" ht="20.85" customHeight="1">
      <c r="A108" s="14"/>
      <c r="B108" s="14"/>
      <c r="C108" s="14" t="s">
        <v>89</v>
      </c>
      <c r="F108" s="115"/>
    </row>
    <row r="109" spans="1:10" ht="20.85" customHeight="1">
      <c r="A109" s="14"/>
      <c r="B109" s="14"/>
      <c r="C109" s="14" t="e">
        <f>IF(ISNA(INDEX(ErrorTable,MATCH(#REF!&amp;#REF!&amp;FALSE,ErrorKey,0),6)),"",INDEX(ErrorTable,MATCH(#REF!&amp;#REF!&amp;FALSE,ErrorKey,0),6))</f>
        <v>#REF!</v>
      </c>
      <c r="F109" s="115"/>
    </row>
    <row r="110" spans="1:10" ht="20.85" customHeight="1">
      <c r="A110" s="14"/>
      <c r="B110" s="14"/>
      <c r="C110" s="14" t="e">
        <f>IF(ISNA(INDEX(ErrorTable,MATCH(#REF!&amp;#REF!&amp;FALSE,ErrorKey,0),6)),"",INDEX(ErrorTable,MATCH(#REF!&amp;#REF!&amp;FALSE,ErrorKey,0),6))</f>
        <v>#REF!</v>
      </c>
      <c r="F110" s="115"/>
    </row>
    <row r="111" spans="1:10" ht="20.85" customHeight="1">
      <c r="A111" s="14"/>
      <c r="B111" s="14"/>
      <c r="C111" s="14" t="e">
        <f>IF(ISNA(INDEX(ErrorTable,MATCH(#REF!&amp;#REF!&amp;FALSE,ErrorKey,0),6)),"",INDEX(ErrorTable,MATCH(#REF!&amp;#REF!&amp;FALSE,ErrorKey,0),6))</f>
        <v>#REF!</v>
      </c>
      <c r="F111" s="115"/>
    </row>
    <row r="112" spans="1:10" ht="20.85" customHeight="1">
      <c r="A112" s="14"/>
      <c r="B112" s="14"/>
      <c r="C112" s="14" t="e">
        <f>IF(ISNA(INDEX(ErrorTable,MATCH(#REF!&amp;#REF!&amp;FALSE,ErrorKey,0),6)),"",INDEX(ErrorTable,MATCH(#REF!&amp;#REF!&amp;FALSE,ErrorKey,0),6))</f>
        <v>#REF!</v>
      </c>
      <c r="F112" s="115"/>
      <c r="G112" s="116" t="s">
        <v>241</v>
      </c>
      <c r="H112" s="116"/>
      <c r="I112" s="116"/>
      <c r="J112" s="116"/>
    </row>
    <row r="113" spans="1:12" ht="20.85" customHeight="1">
      <c r="A113" s="14"/>
      <c r="B113" s="14"/>
      <c r="C113" s="14" t="e">
        <f>IF(ISNA(INDEX(ErrorTable,MATCH(#REF!&amp;#REF!&amp;FALSE,ErrorKey,0),6)),"",INDEX(ErrorTable,MATCH(#REF!&amp;#REF!&amp;FALSE,ErrorKey,0),6))</f>
        <v>#REF!</v>
      </c>
      <c r="F113" s="115"/>
      <c r="G113" s="116" t="s">
        <v>241</v>
      </c>
      <c r="H113" s="116"/>
      <c r="L113" s="116" t="s">
        <v>241</v>
      </c>
    </row>
    <row r="114" spans="1:12" ht="20.85" customHeight="1">
      <c r="A114" s="14"/>
      <c r="B114" s="14"/>
      <c r="C114" s="14" t="e">
        <f>IF(ISNA(INDEX(ErrorTable,MATCH(#REF!&amp;#REF!&amp;FALSE,ErrorKey,0),6)),"",INDEX(ErrorTable,MATCH(#REF!&amp;#REF!&amp;FALSE,ErrorKey,0),6))</f>
        <v>#REF!</v>
      </c>
      <c r="F114" s="115"/>
    </row>
    <row r="115" spans="1:12" ht="20.85" customHeight="1">
      <c r="A115" s="14"/>
      <c r="B115" s="14"/>
      <c r="C115" s="14" t="e">
        <f>IF(ISNA(INDEX(ErrorTable,MATCH(#REF!&amp;#REF!&amp;FALSE,ErrorKey,0),6)),"",INDEX(ErrorTable,MATCH(#REF!&amp;#REF!&amp;FALSE,ErrorKey,0),6))</f>
        <v>#REF!</v>
      </c>
      <c r="F115" s="115"/>
    </row>
    <row r="116" spans="1:12" ht="20.85" customHeight="1">
      <c r="A116" s="14"/>
      <c r="B116" s="14"/>
      <c r="C116" s="14" t="e">
        <f>IF(ISNA(INDEX(ErrorTable,MATCH(#REF!&amp;#REF!&amp;FALSE,ErrorKey,0),6)),"",INDEX(ErrorTable,MATCH(#REF!&amp;#REF!&amp;FALSE,ErrorKey,0),6))</f>
        <v>#REF!</v>
      </c>
      <c r="F116" s="115"/>
    </row>
    <row r="117" spans="1:12" ht="20.85" customHeight="1">
      <c r="A117" s="14"/>
      <c r="B117" s="14"/>
      <c r="C117" s="14" t="e">
        <f>IF(ISNA(INDEX(ErrorTable,MATCH(#REF!&amp;#REF!&amp;FALSE,ErrorKey,0),6)),"",INDEX(ErrorTable,MATCH(#REF!&amp;#REF!&amp;FALSE,ErrorKey,0),6))</f>
        <v>#REF!</v>
      </c>
      <c r="F117" s="115"/>
    </row>
    <row r="118" spans="1:12" ht="20.85" customHeight="1">
      <c r="A118" s="14"/>
      <c r="B118" s="14"/>
      <c r="C118" s="14" t="e">
        <f>IF(ISNA(INDEX(ErrorTable,MATCH(#REF!&amp;#REF!&amp;FALSE,ErrorKey,0),6)),"",INDEX(ErrorTable,MATCH(#REF!&amp;#REF!&amp;FALSE,ErrorKey,0),6))</f>
        <v>#REF!</v>
      </c>
      <c r="F118" s="115"/>
    </row>
    <row r="119" spans="1:12" ht="20.85" customHeight="1">
      <c r="F119" s="115"/>
    </row>
    <row r="120" spans="1:12" ht="20.85" customHeight="1">
      <c r="F120" s="115"/>
      <c r="G120" s="114" t="s">
        <v>241</v>
      </c>
    </row>
    <row r="121" spans="1:12" ht="20.85" customHeight="1">
      <c r="F121" s="115"/>
    </row>
    <row r="122" spans="1:12" ht="20.85" customHeight="1">
      <c r="F122" s="115"/>
    </row>
    <row r="123" spans="1:12" ht="20.85" customHeight="1">
      <c r="F123" s="115"/>
      <c r="G123" s="116" t="s">
        <v>241</v>
      </c>
      <c r="H123" s="116"/>
      <c r="L123" s="117" t="s">
        <v>241</v>
      </c>
    </row>
    <row r="124" spans="1:12">
      <c r="F124" s="115"/>
    </row>
    <row r="125" spans="1:12">
      <c r="F125" s="115"/>
    </row>
    <row r="126" spans="1:12">
      <c r="F126" s="115"/>
    </row>
    <row r="127" spans="1:12">
      <c r="F127" s="115"/>
    </row>
    <row r="128" spans="1:12">
      <c r="F128" s="115"/>
    </row>
    <row r="129" spans="6:6">
      <c r="F129" s="115"/>
    </row>
    <row r="130" spans="6:6">
      <c r="F130" s="115"/>
    </row>
    <row r="131" spans="6:6">
      <c r="F131" s="115"/>
    </row>
    <row r="132" spans="6:6">
      <c r="F132" s="115"/>
    </row>
    <row r="133" spans="6:6">
      <c r="F133" s="115"/>
    </row>
    <row r="134" spans="6:6">
      <c r="F134" s="115"/>
    </row>
    <row r="135" spans="6:6">
      <c r="F135" s="115"/>
    </row>
    <row r="136" spans="6:6">
      <c r="F136" s="115"/>
    </row>
    <row r="137" spans="6:6">
      <c r="F137" s="115"/>
    </row>
    <row r="138" spans="6:6">
      <c r="F138" s="115"/>
    </row>
    <row r="139" spans="6:6">
      <c r="F139" s="115"/>
    </row>
    <row r="140" spans="6:6">
      <c r="F140" s="115"/>
    </row>
    <row r="141" spans="6:6">
      <c r="F141" s="115"/>
    </row>
    <row r="142" spans="6:6">
      <c r="F142" s="115"/>
    </row>
    <row r="143" spans="6:6">
      <c r="F143" s="115"/>
    </row>
    <row r="144" spans="6:6">
      <c r="F144" s="115"/>
    </row>
    <row r="145" spans="6:6">
      <c r="F145" s="115"/>
    </row>
    <row r="146" spans="6:6">
      <c r="F146" s="115"/>
    </row>
    <row r="147" spans="6:6">
      <c r="F147" s="115"/>
    </row>
    <row r="148" spans="6:6">
      <c r="F148" s="115"/>
    </row>
    <row r="149" spans="6:6">
      <c r="F149" s="115"/>
    </row>
    <row r="150" spans="6:6">
      <c r="F150" s="115"/>
    </row>
    <row r="151" spans="6:6">
      <c r="F151" s="115"/>
    </row>
    <row r="152" spans="6:6">
      <c r="F152" s="115"/>
    </row>
    <row r="153" spans="6:6">
      <c r="F153" s="115"/>
    </row>
    <row r="154" spans="6:6">
      <c r="F154" s="115"/>
    </row>
    <row r="155" spans="6:6">
      <c r="F155" s="115"/>
    </row>
    <row r="156" spans="6:6">
      <c r="F156" s="115"/>
    </row>
    <row r="157" spans="6:6">
      <c r="F157" s="115"/>
    </row>
    <row r="158" spans="6:6">
      <c r="F158" s="115"/>
    </row>
    <row r="159" spans="6:6">
      <c r="F159" s="115"/>
    </row>
    <row r="160" spans="6:6">
      <c r="F160" s="115"/>
    </row>
    <row r="161" spans="6:6">
      <c r="F161" s="115"/>
    </row>
    <row r="162" spans="6:6">
      <c r="F162" s="115"/>
    </row>
    <row r="163" spans="6:6">
      <c r="F163" s="115"/>
    </row>
    <row r="164" spans="6:6">
      <c r="F164" s="115"/>
    </row>
    <row r="165" spans="6:6">
      <c r="F165" s="115"/>
    </row>
    <row r="166" spans="6:6">
      <c r="F166" s="115"/>
    </row>
    <row r="167" spans="6:6">
      <c r="F167" s="115"/>
    </row>
    <row r="168" spans="6:6">
      <c r="F168" s="115"/>
    </row>
    <row r="169" spans="6:6">
      <c r="F169" s="115"/>
    </row>
    <row r="170" spans="6:6">
      <c r="F170" s="115"/>
    </row>
    <row r="171" spans="6:6">
      <c r="F171" s="115"/>
    </row>
    <row r="172" spans="6:6">
      <c r="F172" s="115"/>
    </row>
    <row r="173" spans="6:6">
      <c r="F173" s="115"/>
    </row>
    <row r="174" spans="6:6">
      <c r="F174" s="115"/>
    </row>
    <row r="175" spans="6:6">
      <c r="F175" s="115"/>
    </row>
    <row r="176" spans="6:6">
      <c r="F176" s="115"/>
    </row>
    <row r="177" spans="6:6">
      <c r="F177" s="115"/>
    </row>
    <row r="178" spans="6:6">
      <c r="F178" s="115"/>
    </row>
    <row r="179" spans="6:6">
      <c r="F179" s="115"/>
    </row>
    <row r="180" spans="6:6">
      <c r="F180" s="115"/>
    </row>
    <row r="181" spans="6:6">
      <c r="F181" s="115"/>
    </row>
    <row r="182" spans="6:6">
      <c r="F182" s="115"/>
    </row>
    <row r="183" spans="6:6">
      <c r="F183" s="115"/>
    </row>
    <row r="184" spans="6:6">
      <c r="F184" s="115"/>
    </row>
    <row r="185" spans="6:6">
      <c r="F185" s="115"/>
    </row>
    <row r="186" spans="6:6">
      <c r="F186" s="115"/>
    </row>
    <row r="187" spans="6:6">
      <c r="F187" s="115"/>
    </row>
    <row r="188" spans="6:6">
      <c r="F188" s="115"/>
    </row>
    <row r="189" spans="6:6">
      <c r="F189" s="115"/>
    </row>
    <row r="190" spans="6:6">
      <c r="F190" s="115"/>
    </row>
    <row r="191" spans="6:6">
      <c r="F191" s="115"/>
    </row>
    <row r="192" spans="6:6">
      <c r="F192" s="115"/>
    </row>
    <row r="193" spans="6:6">
      <c r="F193" s="115"/>
    </row>
    <row r="194" spans="6:6">
      <c r="F194" s="115"/>
    </row>
    <row r="195" spans="6:6">
      <c r="F195" s="115"/>
    </row>
    <row r="196" spans="6:6">
      <c r="F196" s="115"/>
    </row>
    <row r="197" spans="6:6">
      <c r="F197" s="115"/>
    </row>
    <row r="198" spans="6:6">
      <c r="F198" s="115"/>
    </row>
    <row r="199" spans="6:6">
      <c r="F199" s="115"/>
    </row>
    <row r="200" spans="6:6">
      <c r="F200" s="115"/>
    </row>
    <row r="201" spans="6:6">
      <c r="F201" s="115"/>
    </row>
    <row r="202" spans="6:6">
      <c r="F202" s="115"/>
    </row>
    <row r="203" spans="6:6">
      <c r="F203" s="115"/>
    </row>
    <row r="204" spans="6:6">
      <c r="F204" s="115"/>
    </row>
    <row r="205" spans="6:6">
      <c r="F205" s="115"/>
    </row>
    <row r="206" spans="6:6">
      <c r="F206" s="115"/>
    </row>
    <row r="207" spans="6:6">
      <c r="F207" s="115"/>
    </row>
    <row r="208" spans="6:6">
      <c r="F208" s="115"/>
    </row>
    <row r="209" spans="6:6">
      <c r="F209" s="115"/>
    </row>
    <row r="210" spans="6:6">
      <c r="F210" s="115"/>
    </row>
    <row r="211" spans="6:6">
      <c r="F211" s="115"/>
    </row>
    <row r="212" spans="6:6">
      <c r="F212" s="115"/>
    </row>
    <row r="213" spans="6:6">
      <c r="F213" s="115"/>
    </row>
    <row r="214" spans="6:6">
      <c r="F214" s="115"/>
    </row>
    <row r="215" spans="6:6">
      <c r="F215" s="115"/>
    </row>
    <row r="216" spans="6:6">
      <c r="F216" s="115"/>
    </row>
    <row r="217" spans="6:6">
      <c r="F217" s="115"/>
    </row>
    <row r="218" spans="6:6">
      <c r="F218" s="115"/>
    </row>
    <row r="219" spans="6:6">
      <c r="F219" s="115"/>
    </row>
    <row r="220" spans="6:6">
      <c r="F220" s="115"/>
    </row>
    <row r="221" spans="6:6">
      <c r="F221" s="115"/>
    </row>
    <row r="222" spans="6:6">
      <c r="F222" s="115"/>
    </row>
    <row r="223" spans="6:6">
      <c r="F223" s="115"/>
    </row>
    <row r="224" spans="6:6">
      <c r="F224" s="115"/>
    </row>
    <row r="225" spans="6:6">
      <c r="F225" s="115"/>
    </row>
    <row r="226" spans="6:6">
      <c r="F226" s="115"/>
    </row>
    <row r="227" spans="6:6">
      <c r="F227" s="115"/>
    </row>
    <row r="228" spans="6:6">
      <c r="F228" s="115"/>
    </row>
    <row r="229" spans="6:6">
      <c r="F229" s="115"/>
    </row>
    <row r="230" spans="6:6">
      <c r="F230" s="115"/>
    </row>
    <row r="231" spans="6:6">
      <c r="F231" s="115"/>
    </row>
    <row r="232" spans="6:6">
      <c r="F232" s="115"/>
    </row>
    <row r="233" spans="6:6">
      <c r="F233" s="115"/>
    </row>
    <row r="234" spans="6:6">
      <c r="F234" s="115"/>
    </row>
    <row r="235" spans="6:6">
      <c r="F235" s="115"/>
    </row>
    <row r="236" spans="6:6">
      <c r="F236" s="115"/>
    </row>
    <row r="237" spans="6:6">
      <c r="F237" s="115"/>
    </row>
    <row r="238" spans="6:6">
      <c r="F238" s="115"/>
    </row>
    <row r="239" spans="6:6">
      <c r="F239" s="115"/>
    </row>
    <row r="240" spans="6:6">
      <c r="F240" s="115"/>
    </row>
    <row r="241" spans="6:6">
      <c r="F241" s="115"/>
    </row>
    <row r="242" spans="6:6">
      <c r="F242" s="115"/>
    </row>
    <row r="243" spans="6:6">
      <c r="F243" s="115"/>
    </row>
    <row r="244" spans="6:6">
      <c r="F244" s="115"/>
    </row>
    <row r="245" spans="6:6">
      <c r="F245" s="115"/>
    </row>
    <row r="246" spans="6:6">
      <c r="F246" s="115"/>
    </row>
    <row r="247" spans="6:6">
      <c r="F247" s="115"/>
    </row>
    <row r="248" spans="6:6">
      <c r="F248" s="115"/>
    </row>
  </sheetData>
  <sheetProtection algorithmName="SHA-512" hashValue="KvsIjUrsTF4xu5auNRiVsp/3RSUyHxpnq95R5hgMGYwJFoxj9EpfRTl5wJ5VTtNSFkLeoZjejK3EFca2UKWYeA==" saltValue="lxaRxLlmlrSAf4LVoqSFyw==" spinCount="100000" sheet="1" formatColumns="0" formatRows="0"/>
  <dataConsolidate/>
  <mergeCells count="12">
    <mergeCell ref="A10:C10"/>
    <mergeCell ref="E10:G10"/>
    <mergeCell ref="B8:E8"/>
    <mergeCell ref="I7:K7"/>
    <mergeCell ref="L1:L3"/>
    <mergeCell ref="I6:K6"/>
    <mergeCell ref="B7:E7"/>
    <mergeCell ref="A1:K1"/>
    <mergeCell ref="A2:K2"/>
    <mergeCell ref="A3:K3"/>
    <mergeCell ref="A4:K4"/>
    <mergeCell ref="B6:E6"/>
  </mergeCells>
  <conditionalFormatting sqref="L1:L3">
    <cfRule type="cellIs" dxfId="2" priority="1" stopIfTrue="1" operator="equal">
      <formula>"na"</formula>
    </cfRule>
  </conditionalFormatting>
  <dataValidations count="1">
    <dataValidation type="textLength" operator="equal" allowBlank="1" showInputMessage="1" showErrorMessage="1" errorTitle="Invalid data!" error="GASB number must be 4 digits." sqref="G14:H28 JC14:JD28 SY14:SZ28 ACU14:ACV28 AMQ14:AMR28 AWM14:AWN28 BGI14:BGJ28 BQE14:BQF28 CAA14:CAB28 CJW14:CJX28 CTS14:CTT28 DDO14:DDP28 DNK14:DNL28 DXG14:DXH28 EHC14:EHD28 EQY14:EQZ28 FAU14:FAV28 FKQ14:FKR28 FUM14:FUN28 GEI14:GEJ28 GOE14:GOF28 GYA14:GYB28 HHW14:HHX28 HRS14:HRT28 IBO14:IBP28 ILK14:ILL28 IVG14:IVH28 JFC14:JFD28 JOY14:JOZ28 JYU14:JYV28 KIQ14:KIR28 KSM14:KSN28 LCI14:LCJ28 LME14:LMF28 LWA14:LWB28 MFW14:MFX28 MPS14:MPT28 MZO14:MZP28 NJK14:NJL28 NTG14:NTH28 ODC14:ODD28 OMY14:OMZ28 OWU14:OWV28 PGQ14:PGR28 PQM14:PQN28 QAI14:QAJ28 QKE14:QKF28 QUA14:QUB28 RDW14:RDX28 RNS14:RNT28 RXO14:RXP28 SHK14:SHL28 SRG14:SRH28 TBC14:TBD28 TKY14:TKZ28 TUU14:TUV28 UEQ14:UER28 UOM14:UON28 UYI14:UYJ28 VIE14:VIF28 VSA14:VSB28 WBW14:WBX28 WLS14:WLT28 WVO14:WVP28 G65621:H65635 JC65621:JD65635 SY65621:SZ65635 ACU65621:ACV65635 AMQ65621:AMR65635 AWM65621:AWN65635 BGI65621:BGJ65635 BQE65621:BQF65635 CAA65621:CAB65635 CJW65621:CJX65635 CTS65621:CTT65635 DDO65621:DDP65635 DNK65621:DNL65635 DXG65621:DXH65635 EHC65621:EHD65635 EQY65621:EQZ65635 FAU65621:FAV65635 FKQ65621:FKR65635 FUM65621:FUN65635 GEI65621:GEJ65635 GOE65621:GOF65635 GYA65621:GYB65635 HHW65621:HHX65635 HRS65621:HRT65635 IBO65621:IBP65635 ILK65621:ILL65635 IVG65621:IVH65635 JFC65621:JFD65635 JOY65621:JOZ65635 JYU65621:JYV65635 KIQ65621:KIR65635 KSM65621:KSN65635 LCI65621:LCJ65635 LME65621:LMF65635 LWA65621:LWB65635 MFW65621:MFX65635 MPS65621:MPT65635 MZO65621:MZP65635 NJK65621:NJL65635 NTG65621:NTH65635 ODC65621:ODD65635 OMY65621:OMZ65635 OWU65621:OWV65635 PGQ65621:PGR65635 PQM65621:PQN65635 QAI65621:QAJ65635 QKE65621:QKF65635 QUA65621:QUB65635 RDW65621:RDX65635 RNS65621:RNT65635 RXO65621:RXP65635 SHK65621:SHL65635 SRG65621:SRH65635 TBC65621:TBD65635 TKY65621:TKZ65635 TUU65621:TUV65635 UEQ65621:UER65635 UOM65621:UON65635 UYI65621:UYJ65635 VIE65621:VIF65635 VSA65621:VSB65635 WBW65621:WBX65635 WLS65621:WLT65635 WVO65621:WVP65635 G131157:H131171 JC131157:JD131171 SY131157:SZ131171 ACU131157:ACV131171 AMQ131157:AMR131171 AWM131157:AWN131171 BGI131157:BGJ131171 BQE131157:BQF131171 CAA131157:CAB131171 CJW131157:CJX131171 CTS131157:CTT131171 DDO131157:DDP131171 DNK131157:DNL131171 DXG131157:DXH131171 EHC131157:EHD131171 EQY131157:EQZ131171 FAU131157:FAV131171 FKQ131157:FKR131171 FUM131157:FUN131171 GEI131157:GEJ131171 GOE131157:GOF131171 GYA131157:GYB131171 HHW131157:HHX131171 HRS131157:HRT131171 IBO131157:IBP131171 ILK131157:ILL131171 IVG131157:IVH131171 JFC131157:JFD131171 JOY131157:JOZ131171 JYU131157:JYV131171 KIQ131157:KIR131171 KSM131157:KSN131171 LCI131157:LCJ131171 LME131157:LMF131171 LWA131157:LWB131171 MFW131157:MFX131171 MPS131157:MPT131171 MZO131157:MZP131171 NJK131157:NJL131171 NTG131157:NTH131171 ODC131157:ODD131171 OMY131157:OMZ131171 OWU131157:OWV131171 PGQ131157:PGR131171 PQM131157:PQN131171 QAI131157:QAJ131171 QKE131157:QKF131171 QUA131157:QUB131171 RDW131157:RDX131171 RNS131157:RNT131171 RXO131157:RXP131171 SHK131157:SHL131171 SRG131157:SRH131171 TBC131157:TBD131171 TKY131157:TKZ131171 TUU131157:TUV131171 UEQ131157:UER131171 UOM131157:UON131171 UYI131157:UYJ131171 VIE131157:VIF131171 VSA131157:VSB131171 WBW131157:WBX131171 WLS131157:WLT131171 WVO131157:WVP131171 G196693:H196707 JC196693:JD196707 SY196693:SZ196707 ACU196693:ACV196707 AMQ196693:AMR196707 AWM196693:AWN196707 BGI196693:BGJ196707 BQE196693:BQF196707 CAA196693:CAB196707 CJW196693:CJX196707 CTS196693:CTT196707 DDO196693:DDP196707 DNK196693:DNL196707 DXG196693:DXH196707 EHC196693:EHD196707 EQY196693:EQZ196707 FAU196693:FAV196707 FKQ196693:FKR196707 FUM196693:FUN196707 GEI196693:GEJ196707 GOE196693:GOF196707 GYA196693:GYB196707 HHW196693:HHX196707 HRS196693:HRT196707 IBO196693:IBP196707 ILK196693:ILL196707 IVG196693:IVH196707 JFC196693:JFD196707 JOY196693:JOZ196707 JYU196693:JYV196707 KIQ196693:KIR196707 KSM196693:KSN196707 LCI196693:LCJ196707 LME196693:LMF196707 LWA196693:LWB196707 MFW196693:MFX196707 MPS196693:MPT196707 MZO196693:MZP196707 NJK196693:NJL196707 NTG196693:NTH196707 ODC196693:ODD196707 OMY196693:OMZ196707 OWU196693:OWV196707 PGQ196693:PGR196707 PQM196693:PQN196707 QAI196693:QAJ196707 QKE196693:QKF196707 QUA196693:QUB196707 RDW196693:RDX196707 RNS196693:RNT196707 RXO196693:RXP196707 SHK196693:SHL196707 SRG196693:SRH196707 TBC196693:TBD196707 TKY196693:TKZ196707 TUU196693:TUV196707 UEQ196693:UER196707 UOM196693:UON196707 UYI196693:UYJ196707 VIE196693:VIF196707 VSA196693:VSB196707 WBW196693:WBX196707 WLS196693:WLT196707 WVO196693:WVP196707 G262229:H262243 JC262229:JD262243 SY262229:SZ262243 ACU262229:ACV262243 AMQ262229:AMR262243 AWM262229:AWN262243 BGI262229:BGJ262243 BQE262229:BQF262243 CAA262229:CAB262243 CJW262229:CJX262243 CTS262229:CTT262243 DDO262229:DDP262243 DNK262229:DNL262243 DXG262229:DXH262243 EHC262229:EHD262243 EQY262229:EQZ262243 FAU262229:FAV262243 FKQ262229:FKR262243 FUM262229:FUN262243 GEI262229:GEJ262243 GOE262229:GOF262243 GYA262229:GYB262243 HHW262229:HHX262243 HRS262229:HRT262243 IBO262229:IBP262243 ILK262229:ILL262243 IVG262229:IVH262243 JFC262229:JFD262243 JOY262229:JOZ262243 JYU262229:JYV262243 KIQ262229:KIR262243 KSM262229:KSN262243 LCI262229:LCJ262243 LME262229:LMF262243 LWA262229:LWB262243 MFW262229:MFX262243 MPS262229:MPT262243 MZO262229:MZP262243 NJK262229:NJL262243 NTG262229:NTH262243 ODC262229:ODD262243 OMY262229:OMZ262243 OWU262229:OWV262243 PGQ262229:PGR262243 PQM262229:PQN262243 QAI262229:QAJ262243 QKE262229:QKF262243 QUA262229:QUB262243 RDW262229:RDX262243 RNS262229:RNT262243 RXO262229:RXP262243 SHK262229:SHL262243 SRG262229:SRH262243 TBC262229:TBD262243 TKY262229:TKZ262243 TUU262229:TUV262243 UEQ262229:UER262243 UOM262229:UON262243 UYI262229:UYJ262243 VIE262229:VIF262243 VSA262229:VSB262243 WBW262229:WBX262243 WLS262229:WLT262243 WVO262229:WVP262243 G327765:H327779 JC327765:JD327779 SY327765:SZ327779 ACU327765:ACV327779 AMQ327765:AMR327779 AWM327765:AWN327779 BGI327765:BGJ327779 BQE327765:BQF327779 CAA327765:CAB327779 CJW327765:CJX327779 CTS327765:CTT327779 DDO327765:DDP327779 DNK327765:DNL327779 DXG327765:DXH327779 EHC327765:EHD327779 EQY327765:EQZ327779 FAU327765:FAV327779 FKQ327765:FKR327779 FUM327765:FUN327779 GEI327765:GEJ327779 GOE327765:GOF327779 GYA327765:GYB327779 HHW327765:HHX327779 HRS327765:HRT327779 IBO327765:IBP327779 ILK327765:ILL327779 IVG327765:IVH327779 JFC327765:JFD327779 JOY327765:JOZ327779 JYU327765:JYV327779 KIQ327765:KIR327779 KSM327765:KSN327779 LCI327765:LCJ327779 LME327765:LMF327779 LWA327765:LWB327779 MFW327765:MFX327779 MPS327765:MPT327779 MZO327765:MZP327779 NJK327765:NJL327779 NTG327765:NTH327779 ODC327765:ODD327779 OMY327765:OMZ327779 OWU327765:OWV327779 PGQ327765:PGR327779 PQM327765:PQN327779 QAI327765:QAJ327779 QKE327765:QKF327779 QUA327765:QUB327779 RDW327765:RDX327779 RNS327765:RNT327779 RXO327765:RXP327779 SHK327765:SHL327779 SRG327765:SRH327779 TBC327765:TBD327779 TKY327765:TKZ327779 TUU327765:TUV327779 UEQ327765:UER327779 UOM327765:UON327779 UYI327765:UYJ327779 VIE327765:VIF327779 VSA327765:VSB327779 WBW327765:WBX327779 WLS327765:WLT327779 WVO327765:WVP327779 G393301:H393315 JC393301:JD393315 SY393301:SZ393315 ACU393301:ACV393315 AMQ393301:AMR393315 AWM393301:AWN393315 BGI393301:BGJ393315 BQE393301:BQF393315 CAA393301:CAB393315 CJW393301:CJX393315 CTS393301:CTT393315 DDO393301:DDP393315 DNK393301:DNL393315 DXG393301:DXH393315 EHC393301:EHD393315 EQY393301:EQZ393315 FAU393301:FAV393315 FKQ393301:FKR393315 FUM393301:FUN393315 GEI393301:GEJ393315 GOE393301:GOF393315 GYA393301:GYB393315 HHW393301:HHX393315 HRS393301:HRT393315 IBO393301:IBP393315 ILK393301:ILL393315 IVG393301:IVH393315 JFC393301:JFD393315 JOY393301:JOZ393315 JYU393301:JYV393315 KIQ393301:KIR393315 KSM393301:KSN393315 LCI393301:LCJ393315 LME393301:LMF393315 LWA393301:LWB393315 MFW393301:MFX393315 MPS393301:MPT393315 MZO393301:MZP393315 NJK393301:NJL393315 NTG393301:NTH393315 ODC393301:ODD393315 OMY393301:OMZ393315 OWU393301:OWV393315 PGQ393301:PGR393315 PQM393301:PQN393315 QAI393301:QAJ393315 QKE393301:QKF393315 QUA393301:QUB393315 RDW393301:RDX393315 RNS393301:RNT393315 RXO393301:RXP393315 SHK393301:SHL393315 SRG393301:SRH393315 TBC393301:TBD393315 TKY393301:TKZ393315 TUU393301:TUV393315 UEQ393301:UER393315 UOM393301:UON393315 UYI393301:UYJ393315 VIE393301:VIF393315 VSA393301:VSB393315 WBW393301:WBX393315 WLS393301:WLT393315 WVO393301:WVP393315 G458837:H458851 JC458837:JD458851 SY458837:SZ458851 ACU458837:ACV458851 AMQ458837:AMR458851 AWM458837:AWN458851 BGI458837:BGJ458851 BQE458837:BQF458851 CAA458837:CAB458851 CJW458837:CJX458851 CTS458837:CTT458851 DDO458837:DDP458851 DNK458837:DNL458851 DXG458837:DXH458851 EHC458837:EHD458851 EQY458837:EQZ458851 FAU458837:FAV458851 FKQ458837:FKR458851 FUM458837:FUN458851 GEI458837:GEJ458851 GOE458837:GOF458851 GYA458837:GYB458851 HHW458837:HHX458851 HRS458837:HRT458851 IBO458837:IBP458851 ILK458837:ILL458851 IVG458837:IVH458851 JFC458837:JFD458851 JOY458837:JOZ458851 JYU458837:JYV458851 KIQ458837:KIR458851 KSM458837:KSN458851 LCI458837:LCJ458851 LME458837:LMF458851 LWA458837:LWB458851 MFW458837:MFX458851 MPS458837:MPT458851 MZO458837:MZP458851 NJK458837:NJL458851 NTG458837:NTH458851 ODC458837:ODD458851 OMY458837:OMZ458851 OWU458837:OWV458851 PGQ458837:PGR458851 PQM458837:PQN458851 QAI458837:QAJ458851 QKE458837:QKF458851 QUA458837:QUB458851 RDW458837:RDX458851 RNS458837:RNT458851 RXO458837:RXP458851 SHK458837:SHL458851 SRG458837:SRH458851 TBC458837:TBD458851 TKY458837:TKZ458851 TUU458837:TUV458851 UEQ458837:UER458851 UOM458837:UON458851 UYI458837:UYJ458851 VIE458837:VIF458851 VSA458837:VSB458851 WBW458837:WBX458851 WLS458837:WLT458851 WVO458837:WVP458851 G524373:H524387 JC524373:JD524387 SY524373:SZ524387 ACU524373:ACV524387 AMQ524373:AMR524387 AWM524373:AWN524387 BGI524373:BGJ524387 BQE524373:BQF524387 CAA524373:CAB524387 CJW524373:CJX524387 CTS524373:CTT524387 DDO524373:DDP524387 DNK524373:DNL524387 DXG524373:DXH524387 EHC524373:EHD524387 EQY524373:EQZ524387 FAU524373:FAV524387 FKQ524373:FKR524387 FUM524373:FUN524387 GEI524373:GEJ524387 GOE524373:GOF524387 GYA524373:GYB524387 HHW524373:HHX524387 HRS524373:HRT524387 IBO524373:IBP524387 ILK524373:ILL524387 IVG524373:IVH524387 JFC524373:JFD524387 JOY524373:JOZ524387 JYU524373:JYV524387 KIQ524373:KIR524387 KSM524373:KSN524387 LCI524373:LCJ524387 LME524373:LMF524387 LWA524373:LWB524387 MFW524373:MFX524387 MPS524373:MPT524387 MZO524373:MZP524387 NJK524373:NJL524387 NTG524373:NTH524387 ODC524373:ODD524387 OMY524373:OMZ524387 OWU524373:OWV524387 PGQ524373:PGR524387 PQM524373:PQN524387 QAI524373:QAJ524387 QKE524373:QKF524387 QUA524373:QUB524387 RDW524373:RDX524387 RNS524373:RNT524387 RXO524373:RXP524387 SHK524373:SHL524387 SRG524373:SRH524387 TBC524373:TBD524387 TKY524373:TKZ524387 TUU524373:TUV524387 UEQ524373:UER524387 UOM524373:UON524387 UYI524373:UYJ524387 VIE524373:VIF524387 VSA524373:VSB524387 WBW524373:WBX524387 WLS524373:WLT524387 WVO524373:WVP524387 G589909:H589923 JC589909:JD589923 SY589909:SZ589923 ACU589909:ACV589923 AMQ589909:AMR589923 AWM589909:AWN589923 BGI589909:BGJ589923 BQE589909:BQF589923 CAA589909:CAB589923 CJW589909:CJX589923 CTS589909:CTT589923 DDO589909:DDP589923 DNK589909:DNL589923 DXG589909:DXH589923 EHC589909:EHD589923 EQY589909:EQZ589923 FAU589909:FAV589923 FKQ589909:FKR589923 FUM589909:FUN589923 GEI589909:GEJ589923 GOE589909:GOF589923 GYA589909:GYB589923 HHW589909:HHX589923 HRS589909:HRT589923 IBO589909:IBP589923 ILK589909:ILL589923 IVG589909:IVH589923 JFC589909:JFD589923 JOY589909:JOZ589923 JYU589909:JYV589923 KIQ589909:KIR589923 KSM589909:KSN589923 LCI589909:LCJ589923 LME589909:LMF589923 LWA589909:LWB589923 MFW589909:MFX589923 MPS589909:MPT589923 MZO589909:MZP589923 NJK589909:NJL589923 NTG589909:NTH589923 ODC589909:ODD589923 OMY589909:OMZ589923 OWU589909:OWV589923 PGQ589909:PGR589923 PQM589909:PQN589923 QAI589909:QAJ589923 QKE589909:QKF589923 QUA589909:QUB589923 RDW589909:RDX589923 RNS589909:RNT589923 RXO589909:RXP589923 SHK589909:SHL589923 SRG589909:SRH589923 TBC589909:TBD589923 TKY589909:TKZ589923 TUU589909:TUV589923 UEQ589909:UER589923 UOM589909:UON589923 UYI589909:UYJ589923 VIE589909:VIF589923 VSA589909:VSB589923 WBW589909:WBX589923 WLS589909:WLT589923 WVO589909:WVP589923 G655445:H655459 JC655445:JD655459 SY655445:SZ655459 ACU655445:ACV655459 AMQ655445:AMR655459 AWM655445:AWN655459 BGI655445:BGJ655459 BQE655445:BQF655459 CAA655445:CAB655459 CJW655445:CJX655459 CTS655445:CTT655459 DDO655445:DDP655459 DNK655445:DNL655459 DXG655445:DXH655459 EHC655445:EHD655459 EQY655445:EQZ655459 FAU655445:FAV655459 FKQ655445:FKR655459 FUM655445:FUN655459 GEI655445:GEJ655459 GOE655445:GOF655459 GYA655445:GYB655459 HHW655445:HHX655459 HRS655445:HRT655459 IBO655445:IBP655459 ILK655445:ILL655459 IVG655445:IVH655459 JFC655445:JFD655459 JOY655445:JOZ655459 JYU655445:JYV655459 KIQ655445:KIR655459 KSM655445:KSN655459 LCI655445:LCJ655459 LME655445:LMF655459 LWA655445:LWB655459 MFW655445:MFX655459 MPS655445:MPT655459 MZO655445:MZP655459 NJK655445:NJL655459 NTG655445:NTH655459 ODC655445:ODD655459 OMY655445:OMZ655459 OWU655445:OWV655459 PGQ655445:PGR655459 PQM655445:PQN655459 QAI655445:QAJ655459 QKE655445:QKF655459 QUA655445:QUB655459 RDW655445:RDX655459 RNS655445:RNT655459 RXO655445:RXP655459 SHK655445:SHL655459 SRG655445:SRH655459 TBC655445:TBD655459 TKY655445:TKZ655459 TUU655445:TUV655459 UEQ655445:UER655459 UOM655445:UON655459 UYI655445:UYJ655459 VIE655445:VIF655459 VSA655445:VSB655459 WBW655445:WBX655459 WLS655445:WLT655459 WVO655445:WVP655459 G720981:H720995 JC720981:JD720995 SY720981:SZ720995 ACU720981:ACV720995 AMQ720981:AMR720995 AWM720981:AWN720995 BGI720981:BGJ720995 BQE720981:BQF720995 CAA720981:CAB720995 CJW720981:CJX720995 CTS720981:CTT720995 DDO720981:DDP720995 DNK720981:DNL720995 DXG720981:DXH720995 EHC720981:EHD720995 EQY720981:EQZ720995 FAU720981:FAV720995 FKQ720981:FKR720995 FUM720981:FUN720995 GEI720981:GEJ720995 GOE720981:GOF720995 GYA720981:GYB720995 HHW720981:HHX720995 HRS720981:HRT720995 IBO720981:IBP720995 ILK720981:ILL720995 IVG720981:IVH720995 JFC720981:JFD720995 JOY720981:JOZ720995 JYU720981:JYV720995 KIQ720981:KIR720995 KSM720981:KSN720995 LCI720981:LCJ720995 LME720981:LMF720995 LWA720981:LWB720995 MFW720981:MFX720995 MPS720981:MPT720995 MZO720981:MZP720995 NJK720981:NJL720995 NTG720981:NTH720995 ODC720981:ODD720995 OMY720981:OMZ720995 OWU720981:OWV720995 PGQ720981:PGR720995 PQM720981:PQN720995 QAI720981:QAJ720995 QKE720981:QKF720995 QUA720981:QUB720995 RDW720981:RDX720995 RNS720981:RNT720995 RXO720981:RXP720995 SHK720981:SHL720995 SRG720981:SRH720995 TBC720981:TBD720995 TKY720981:TKZ720995 TUU720981:TUV720995 UEQ720981:UER720995 UOM720981:UON720995 UYI720981:UYJ720995 VIE720981:VIF720995 VSA720981:VSB720995 WBW720981:WBX720995 WLS720981:WLT720995 WVO720981:WVP720995 G786517:H786531 JC786517:JD786531 SY786517:SZ786531 ACU786517:ACV786531 AMQ786517:AMR786531 AWM786517:AWN786531 BGI786517:BGJ786531 BQE786517:BQF786531 CAA786517:CAB786531 CJW786517:CJX786531 CTS786517:CTT786531 DDO786517:DDP786531 DNK786517:DNL786531 DXG786517:DXH786531 EHC786517:EHD786531 EQY786517:EQZ786531 FAU786517:FAV786531 FKQ786517:FKR786531 FUM786517:FUN786531 GEI786517:GEJ786531 GOE786517:GOF786531 GYA786517:GYB786531 HHW786517:HHX786531 HRS786517:HRT786531 IBO786517:IBP786531 ILK786517:ILL786531 IVG786517:IVH786531 JFC786517:JFD786531 JOY786517:JOZ786531 JYU786517:JYV786531 KIQ786517:KIR786531 KSM786517:KSN786531 LCI786517:LCJ786531 LME786517:LMF786531 LWA786517:LWB786531 MFW786517:MFX786531 MPS786517:MPT786531 MZO786517:MZP786531 NJK786517:NJL786531 NTG786517:NTH786531 ODC786517:ODD786531 OMY786517:OMZ786531 OWU786517:OWV786531 PGQ786517:PGR786531 PQM786517:PQN786531 QAI786517:QAJ786531 QKE786517:QKF786531 QUA786517:QUB786531 RDW786517:RDX786531 RNS786517:RNT786531 RXO786517:RXP786531 SHK786517:SHL786531 SRG786517:SRH786531 TBC786517:TBD786531 TKY786517:TKZ786531 TUU786517:TUV786531 UEQ786517:UER786531 UOM786517:UON786531 UYI786517:UYJ786531 VIE786517:VIF786531 VSA786517:VSB786531 WBW786517:WBX786531 WLS786517:WLT786531 WVO786517:WVP786531 G852053:H852067 JC852053:JD852067 SY852053:SZ852067 ACU852053:ACV852067 AMQ852053:AMR852067 AWM852053:AWN852067 BGI852053:BGJ852067 BQE852053:BQF852067 CAA852053:CAB852067 CJW852053:CJX852067 CTS852053:CTT852067 DDO852053:DDP852067 DNK852053:DNL852067 DXG852053:DXH852067 EHC852053:EHD852067 EQY852053:EQZ852067 FAU852053:FAV852067 FKQ852053:FKR852067 FUM852053:FUN852067 GEI852053:GEJ852067 GOE852053:GOF852067 GYA852053:GYB852067 HHW852053:HHX852067 HRS852053:HRT852067 IBO852053:IBP852067 ILK852053:ILL852067 IVG852053:IVH852067 JFC852053:JFD852067 JOY852053:JOZ852067 JYU852053:JYV852067 KIQ852053:KIR852067 KSM852053:KSN852067 LCI852053:LCJ852067 LME852053:LMF852067 LWA852053:LWB852067 MFW852053:MFX852067 MPS852053:MPT852067 MZO852053:MZP852067 NJK852053:NJL852067 NTG852053:NTH852067 ODC852053:ODD852067 OMY852053:OMZ852067 OWU852053:OWV852067 PGQ852053:PGR852067 PQM852053:PQN852067 QAI852053:QAJ852067 QKE852053:QKF852067 QUA852053:QUB852067 RDW852053:RDX852067 RNS852053:RNT852067 RXO852053:RXP852067 SHK852053:SHL852067 SRG852053:SRH852067 TBC852053:TBD852067 TKY852053:TKZ852067 TUU852053:TUV852067 UEQ852053:UER852067 UOM852053:UON852067 UYI852053:UYJ852067 VIE852053:VIF852067 VSA852053:VSB852067 WBW852053:WBX852067 WLS852053:WLT852067 WVO852053:WVP852067 G917589:H917603 JC917589:JD917603 SY917589:SZ917603 ACU917589:ACV917603 AMQ917589:AMR917603 AWM917589:AWN917603 BGI917589:BGJ917603 BQE917589:BQF917603 CAA917589:CAB917603 CJW917589:CJX917603 CTS917589:CTT917603 DDO917589:DDP917603 DNK917589:DNL917603 DXG917589:DXH917603 EHC917589:EHD917603 EQY917589:EQZ917603 FAU917589:FAV917603 FKQ917589:FKR917603 FUM917589:FUN917603 GEI917589:GEJ917603 GOE917589:GOF917603 GYA917589:GYB917603 HHW917589:HHX917603 HRS917589:HRT917603 IBO917589:IBP917603 ILK917589:ILL917603 IVG917589:IVH917603 JFC917589:JFD917603 JOY917589:JOZ917603 JYU917589:JYV917603 KIQ917589:KIR917603 KSM917589:KSN917603 LCI917589:LCJ917603 LME917589:LMF917603 LWA917589:LWB917603 MFW917589:MFX917603 MPS917589:MPT917603 MZO917589:MZP917603 NJK917589:NJL917603 NTG917589:NTH917603 ODC917589:ODD917603 OMY917589:OMZ917603 OWU917589:OWV917603 PGQ917589:PGR917603 PQM917589:PQN917603 QAI917589:QAJ917603 QKE917589:QKF917603 QUA917589:QUB917603 RDW917589:RDX917603 RNS917589:RNT917603 RXO917589:RXP917603 SHK917589:SHL917603 SRG917589:SRH917603 TBC917589:TBD917603 TKY917589:TKZ917603 TUU917589:TUV917603 UEQ917589:UER917603 UOM917589:UON917603 UYI917589:UYJ917603 VIE917589:VIF917603 VSA917589:VSB917603 WBW917589:WBX917603 WLS917589:WLT917603 WVO917589:WVP917603 G983125:H983139 JC983125:JD983139 SY983125:SZ983139 ACU983125:ACV983139 AMQ983125:AMR983139 AWM983125:AWN983139 BGI983125:BGJ983139 BQE983125:BQF983139 CAA983125:CAB983139 CJW983125:CJX983139 CTS983125:CTT983139 DDO983125:DDP983139 DNK983125:DNL983139 DXG983125:DXH983139 EHC983125:EHD983139 EQY983125:EQZ983139 FAU983125:FAV983139 FKQ983125:FKR983139 FUM983125:FUN983139 GEI983125:GEJ983139 GOE983125:GOF983139 GYA983125:GYB983139 HHW983125:HHX983139 HRS983125:HRT983139 IBO983125:IBP983139 ILK983125:ILL983139 IVG983125:IVH983139 JFC983125:JFD983139 JOY983125:JOZ983139 JYU983125:JYV983139 KIQ983125:KIR983139 KSM983125:KSN983139 LCI983125:LCJ983139 LME983125:LMF983139 LWA983125:LWB983139 MFW983125:MFX983139 MPS983125:MPT983139 MZO983125:MZP983139 NJK983125:NJL983139 NTG983125:NTH983139 ODC983125:ODD983139 OMY983125:OMZ983139 OWU983125:OWV983139 PGQ983125:PGR983139 PQM983125:PQN983139 QAI983125:QAJ983139 QKE983125:QKF983139 QUA983125:QUB983139 RDW983125:RDX983139 RNS983125:RNT983139 RXO983125:RXP983139 SHK983125:SHL983139 SRG983125:SRH983139 TBC983125:TBD983139 TKY983125:TKZ983139 TUU983125:TUV983139 UEQ983125:UER983139 UOM983125:UON983139 UYI983125:UYJ983139 VIE983125:VIF983139 VSA983125:VSB983139 WBW983125:WBX983139 WLS983125:WLT983139 WVO983125:WVP983139 WVL983119:WVM983119 IZ8:JA8 SV8:SW8 ACR8:ACS8 AMN8:AMO8 AWJ8:AWK8 BGF8:BGG8 BQB8:BQC8 BZX8:BZY8 CJT8:CJU8 CTP8:CTQ8 DDL8:DDM8 DNH8:DNI8 DXD8:DXE8 EGZ8:EHA8 EQV8:EQW8 FAR8:FAS8 FKN8:FKO8 FUJ8:FUK8 GEF8:GEG8 GOB8:GOC8 GXX8:GXY8 HHT8:HHU8 HRP8:HRQ8 IBL8:IBM8 ILH8:ILI8 IVD8:IVE8 JEZ8:JFA8 JOV8:JOW8 JYR8:JYS8 KIN8:KIO8 KSJ8:KSK8 LCF8:LCG8 LMB8:LMC8 LVX8:LVY8 MFT8:MFU8 MPP8:MPQ8 MZL8:MZM8 NJH8:NJI8 NTD8:NTE8 OCZ8:ODA8 OMV8:OMW8 OWR8:OWS8 PGN8:PGO8 PQJ8:PQK8 QAF8:QAG8 QKB8:QKC8 QTX8:QTY8 RDT8:RDU8 RNP8:RNQ8 RXL8:RXM8 SHH8:SHI8 SRD8:SRE8 TAZ8:TBA8 TKV8:TKW8 TUR8:TUS8 UEN8:UEO8 UOJ8:UOK8 UYF8:UYG8 VIB8:VIC8 VRX8:VRY8 WBT8:WBU8 WLP8:WLQ8 WVL8:WVM8 D65615:E65615 IZ65615:JA65615 SV65615:SW65615 ACR65615:ACS65615 AMN65615:AMO65615 AWJ65615:AWK65615 BGF65615:BGG65615 BQB65615:BQC65615 BZX65615:BZY65615 CJT65615:CJU65615 CTP65615:CTQ65615 DDL65615:DDM65615 DNH65615:DNI65615 DXD65615:DXE65615 EGZ65615:EHA65615 EQV65615:EQW65615 FAR65615:FAS65615 FKN65615:FKO65615 FUJ65615:FUK65615 GEF65615:GEG65615 GOB65615:GOC65615 GXX65615:GXY65615 HHT65615:HHU65615 HRP65615:HRQ65615 IBL65615:IBM65615 ILH65615:ILI65615 IVD65615:IVE65615 JEZ65615:JFA65615 JOV65615:JOW65615 JYR65615:JYS65615 KIN65615:KIO65615 KSJ65615:KSK65615 LCF65615:LCG65615 LMB65615:LMC65615 LVX65615:LVY65615 MFT65615:MFU65615 MPP65615:MPQ65615 MZL65615:MZM65615 NJH65615:NJI65615 NTD65615:NTE65615 OCZ65615:ODA65615 OMV65615:OMW65615 OWR65615:OWS65615 PGN65615:PGO65615 PQJ65615:PQK65615 QAF65615:QAG65615 QKB65615:QKC65615 QTX65615:QTY65615 RDT65615:RDU65615 RNP65615:RNQ65615 RXL65615:RXM65615 SHH65615:SHI65615 SRD65615:SRE65615 TAZ65615:TBA65615 TKV65615:TKW65615 TUR65615:TUS65615 UEN65615:UEO65615 UOJ65615:UOK65615 UYF65615:UYG65615 VIB65615:VIC65615 VRX65615:VRY65615 WBT65615:WBU65615 WLP65615:WLQ65615 WVL65615:WVM65615 D131151:E131151 IZ131151:JA131151 SV131151:SW131151 ACR131151:ACS131151 AMN131151:AMO131151 AWJ131151:AWK131151 BGF131151:BGG131151 BQB131151:BQC131151 BZX131151:BZY131151 CJT131151:CJU131151 CTP131151:CTQ131151 DDL131151:DDM131151 DNH131151:DNI131151 DXD131151:DXE131151 EGZ131151:EHA131151 EQV131151:EQW131151 FAR131151:FAS131151 FKN131151:FKO131151 FUJ131151:FUK131151 GEF131151:GEG131151 GOB131151:GOC131151 GXX131151:GXY131151 HHT131151:HHU131151 HRP131151:HRQ131151 IBL131151:IBM131151 ILH131151:ILI131151 IVD131151:IVE131151 JEZ131151:JFA131151 JOV131151:JOW131151 JYR131151:JYS131151 KIN131151:KIO131151 KSJ131151:KSK131151 LCF131151:LCG131151 LMB131151:LMC131151 LVX131151:LVY131151 MFT131151:MFU131151 MPP131151:MPQ131151 MZL131151:MZM131151 NJH131151:NJI131151 NTD131151:NTE131151 OCZ131151:ODA131151 OMV131151:OMW131151 OWR131151:OWS131151 PGN131151:PGO131151 PQJ131151:PQK131151 QAF131151:QAG131151 QKB131151:QKC131151 QTX131151:QTY131151 RDT131151:RDU131151 RNP131151:RNQ131151 RXL131151:RXM131151 SHH131151:SHI131151 SRD131151:SRE131151 TAZ131151:TBA131151 TKV131151:TKW131151 TUR131151:TUS131151 UEN131151:UEO131151 UOJ131151:UOK131151 UYF131151:UYG131151 VIB131151:VIC131151 VRX131151:VRY131151 WBT131151:WBU131151 WLP131151:WLQ131151 WVL131151:WVM131151 D196687:E196687 IZ196687:JA196687 SV196687:SW196687 ACR196687:ACS196687 AMN196687:AMO196687 AWJ196687:AWK196687 BGF196687:BGG196687 BQB196687:BQC196687 BZX196687:BZY196687 CJT196687:CJU196687 CTP196687:CTQ196687 DDL196687:DDM196687 DNH196687:DNI196687 DXD196687:DXE196687 EGZ196687:EHA196687 EQV196687:EQW196687 FAR196687:FAS196687 FKN196687:FKO196687 FUJ196687:FUK196687 GEF196687:GEG196687 GOB196687:GOC196687 GXX196687:GXY196687 HHT196687:HHU196687 HRP196687:HRQ196687 IBL196687:IBM196687 ILH196687:ILI196687 IVD196687:IVE196687 JEZ196687:JFA196687 JOV196687:JOW196687 JYR196687:JYS196687 KIN196687:KIO196687 KSJ196687:KSK196687 LCF196687:LCG196687 LMB196687:LMC196687 LVX196687:LVY196687 MFT196687:MFU196687 MPP196687:MPQ196687 MZL196687:MZM196687 NJH196687:NJI196687 NTD196687:NTE196687 OCZ196687:ODA196687 OMV196687:OMW196687 OWR196687:OWS196687 PGN196687:PGO196687 PQJ196687:PQK196687 QAF196687:QAG196687 QKB196687:QKC196687 QTX196687:QTY196687 RDT196687:RDU196687 RNP196687:RNQ196687 RXL196687:RXM196687 SHH196687:SHI196687 SRD196687:SRE196687 TAZ196687:TBA196687 TKV196687:TKW196687 TUR196687:TUS196687 UEN196687:UEO196687 UOJ196687:UOK196687 UYF196687:UYG196687 VIB196687:VIC196687 VRX196687:VRY196687 WBT196687:WBU196687 WLP196687:WLQ196687 WVL196687:WVM196687 D262223:E262223 IZ262223:JA262223 SV262223:SW262223 ACR262223:ACS262223 AMN262223:AMO262223 AWJ262223:AWK262223 BGF262223:BGG262223 BQB262223:BQC262223 BZX262223:BZY262223 CJT262223:CJU262223 CTP262223:CTQ262223 DDL262223:DDM262223 DNH262223:DNI262223 DXD262223:DXE262223 EGZ262223:EHA262223 EQV262223:EQW262223 FAR262223:FAS262223 FKN262223:FKO262223 FUJ262223:FUK262223 GEF262223:GEG262223 GOB262223:GOC262223 GXX262223:GXY262223 HHT262223:HHU262223 HRP262223:HRQ262223 IBL262223:IBM262223 ILH262223:ILI262223 IVD262223:IVE262223 JEZ262223:JFA262223 JOV262223:JOW262223 JYR262223:JYS262223 KIN262223:KIO262223 KSJ262223:KSK262223 LCF262223:LCG262223 LMB262223:LMC262223 LVX262223:LVY262223 MFT262223:MFU262223 MPP262223:MPQ262223 MZL262223:MZM262223 NJH262223:NJI262223 NTD262223:NTE262223 OCZ262223:ODA262223 OMV262223:OMW262223 OWR262223:OWS262223 PGN262223:PGO262223 PQJ262223:PQK262223 QAF262223:QAG262223 QKB262223:QKC262223 QTX262223:QTY262223 RDT262223:RDU262223 RNP262223:RNQ262223 RXL262223:RXM262223 SHH262223:SHI262223 SRD262223:SRE262223 TAZ262223:TBA262223 TKV262223:TKW262223 TUR262223:TUS262223 UEN262223:UEO262223 UOJ262223:UOK262223 UYF262223:UYG262223 VIB262223:VIC262223 VRX262223:VRY262223 WBT262223:WBU262223 WLP262223:WLQ262223 WVL262223:WVM262223 D327759:E327759 IZ327759:JA327759 SV327759:SW327759 ACR327759:ACS327759 AMN327759:AMO327759 AWJ327759:AWK327759 BGF327759:BGG327759 BQB327759:BQC327759 BZX327759:BZY327759 CJT327759:CJU327759 CTP327759:CTQ327759 DDL327759:DDM327759 DNH327759:DNI327759 DXD327759:DXE327759 EGZ327759:EHA327759 EQV327759:EQW327759 FAR327759:FAS327759 FKN327759:FKO327759 FUJ327759:FUK327759 GEF327759:GEG327759 GOB327759:GOC327759 GXX327759:GXY327759 HHT327759:HHU327759 HRP327759:HRQ327759 IBL327759:IBM327759 ILH327759:ILI327759 IVD327759:IVE327759 JEZ327759:JFA327759 JOV327759:JOW327759 JYR327759:JYS327759 KIN327759:KIO327759 KSJ327759:KSK327759 LCF327759:LCG327759 LMB327759:LMC327759 LVX327759:LVY327759 MFT327759:MFU327759 MPP327759:MPQ327759 MZL327759:MZM327759 NJH327759:NJI327759 NTD327759:NTE327759 OCZ327759:ODA327759 OMV327759:OMW327759 OWR327759:OWS327759 PGN327759:PGO327759 PQJ327759:PQK327759 QAF327759:QAG327759 QKB327759:QKC327759 QTX327759:QTY327759 RDT327759:RDU327759 RNP327759:RNQ327759 RXL327759:RXM327759 SHH327759:SHI327759 SRD327759:SRE327759 TAZ327759:TBA327759 TKV327759:TKW327759 TUR327759:TUS327759 UEN327759:UEO327759 UOJ327759:UOK327759 UYF327759:UYG327759 VIB327759:VIC327759 VRX327759:VRY327759 WBT327759:WBU327759 WLP327759:WLQ327759 WVL327759:WVM327759 D393295:E393295 IZ393295:JA393295 SV393295:SW393295 ACR393295:ACS393295 AMN393295:AMO393295 AWJ393295:AWK393295 BGF393295:BGG393295 BQB393295:BQC393295 BZX393295:BZY393295 CJT393295:CJU393295 CTP393295:CTQ393295 DDL393295:DDM393295 DNH393295:DNI393295 DXD393295:DXE393295 EGZ393295:EHA393295 EQV393295:EQW393295 FAR393295:FAS393295 FKN393295:FKO393295 FUJ393295:FUK393295 GEF393295:GEG393295 GOB393295:GOC393295 GXX393295:GXY393295 HHT393295:HHU393295 HRP393295:HRQ393295 IBL393295:IBM393295 ILH393295:ILI393295 IVD393295:IVE393295 JEZ393295:JFA393295 JOV393295:JOW393295 JYR393295:JYS393295 KIN393295:KIO393295 KSJ393295:KSK393295 LCF393295:LCG393295 LMB393295:LMC393295 LVX393295:LVY393295 MFT393295:MFU393295 MPP393295:MPQ393295 MZL393295:MZM393295 NJH393295:NJI393295 NTD393295:NTE393295 OCZ393295:ODA393295 OMV393295:OMW393295 OWR393295:OWS393295 PGN393295:PGO393295 PQJ393295:PQK393295 QAF393295:QAG393295 QKB393295:QKC393295 QTX393295:QTY393295 RDT393295:RDU393295 RNP393295:RNQ393295 RXL393295:RXM393295 SHH393295:SHI393295 SRD393295:SRE393295 TAZ393295:TBA393295 TKV393295:TKW393295 TUR393295:TUS393295 UEN393295:UEO393295 UOJ393295:UOK393295 UYF393295:UYG393295 VIB393295:VIC393295 VRX393295:VRY393295 WBT393295:WBU393295 WLP393295:WLQ393295 WVL393295:WVM393295 D458831:E458831 IZ458831:JA458831 SV458831:SW458831 ACR458831:ACS458831 AMN458831:AMO458831 AWJ458831:AWK458831 BGF458831:BGG458831 BQB458831:BQC458831 BZX458831:BZY458831 CJT458831:CJU458831 CTP458831:CTQ458831 DDL458831:DDM458831 DNH458831:DNI458831 DXD458831:DXE458831 EGZ458831:EHA458831 EQV458831:EQW458831 FAR458831:FAS458831 FKN458831:FKO458831 FUJ458831:FUK458831 GEF458831:GEG458831 GOB458831:GOC458831 GXX458831:GXY458831 HHT458831:HHU458831 HRP458831:HRQ458831 IBL458831:IBM458831 ILH458831:ILI458831 IVD458831:IVE458831 JEZ458831:JFA458831 JOV458831:JOW458831 JYR458831:JYS458831 KIN458831:KIO458831 KSJ458831:KSK458831 LCF458831:LCG458831 LMB458831:LMC458831 LVX458831:LVY458831 MFT458831:MFU458831 MPP458831:MPQ458831 MZL458831:MZM458831 NJH458831:NJI458831 NTD458831:NTE458831 OCZ458831:ODA458831 OMV458831:OMW458831 OWR458831:OWS458831 PGN458831:PGO458831 PQJ458831:PQK458831 QAF458831:QAG458831 QKB458831:QKC458831 QTX458831:QTY458831 RDT458831:RDU458831 RNP458831:RNQ458831 RXL458831:RXM458831 SHH458831:SHI458831 SRD458831:SRE458831 TAZ458831:TBA458831 TKV458831:TKW458831 TUR458831:TUS458831 UEN458831:UEO458831 UOJ458831:UOK458831 UYF458831:UYG458831 VIB458831:VIC458831 VRX458831:VRY458831 WBT458831:WBU458831 WLP458831:WLQ458831 WVL458831:WVM458831 D524367:E524367 IZ524367:JA524367 SV524367:SW524367 ACR524367:ACS524367 AMN524367:AMO524367 AWJ524367:AWK524367 BGF524367:BGG524367 BQB524367:BQC524367 BZX524367:BZY524367 CJT524367:CJU524367 CTP524367:CTQ524367 DDL524367:DDM524367 DNH524367:DNI524367 DXD524367:DXE524367 EGZ524367:EHA524367 EQV524367:EQW524367 FAR524367:FAS524367 FKN524367:FKO524367 FUJ524367:FUK524367 GEF524367:GEG524367 GOB524367:GOC524367 GXX524367:GXY524367 HHT524367:HHU524367 HRP524367:HRQ524367 IBL524367:IBM524367 ILH524367:ILI524367 IVD524367:IVE524367 JEZ524367:JFA524367 JOV524367:JOW524367 JYR524367:JYS524367 KIN524367:KIO524367 KSJ524367:KSK524367 LCF524367:LCG524367 LMB524367:LMC524367 LVX524367:LVY524367 MFT524367:MFU524367 MPP524367:MPQ524367 MZL524367:MZM524367 NJH524367:NJI524367 NTD524367:NTE524367 OCZ524367:ODA524367 OMV524367:OMW524367 OWR524367:OWS524367 PGN524367:PGO524367 PQJ524367:PQK524367 QAF524367:QAG524367 QKB524367:QKC524367 QTX524367:QTY524367 RDT524367:RDU524367 RNP524367:RNQ524367 RXL524367:RXM524367 SHH524367:SHI524367 SRD524367:SRE524367 TAZ524367:TBA524367 TKV524367:TKW524367 TUR524367:TUS524367 UEN524367:UEO524367 UOJ524367:UOK524367 UYF524367:UYG524367 VIB524367:VIC524367 VRX524367:VRY524367 WBT524367:WBU524367 WLP524367:WLQ524367 WVL524367:WVM524367 D589903:E589903 IZ589903:JA589903 SV589903:SW589903 ACR589903:ACS589903 AMN589903:AMO589903 AWJ589903:AWK589903 BGF589903:BGG589903 BQB589903:BQC589903 BZX589903:BZY589903 CJT589903:CJU589903 CTP589903:CTQ589903 DDL589903:DDM589903 DNH589903:DNI589903 DXD589903:DXE589903 EGZ589903:EHA589903 EQV589903:EQW589903 FAR589903:FAS589903 FKN589903:FKO589903 FUJ589903:FUK589903 GEF589903:GEG589903 GOB589903:GOC589903 GXX589903:GXY589903 HHT589903:HHU589903 HRP589903:HRQ589903 IBL589903:IBM589903 ILH589903:ILI589903 IVD589903:IVE589903 JEZ589903:JFA589903 JOV589903:JOW589903 JYR589903:JYS589903 KIN589903:KIO589903 KSJ589903:KSK589903 LCF589903:LCG589903 LMB589903:LMC589903 LVX589903:LVY589903 MFT589903:MFU589903 MPP589903:MPQ589903 MZL589903:MZM589903 NJH589903:NJI589903 NTD589903:NTE589903 OCZ589903:ODA589903 OMV589903:OMW589903 OWR589903:OWS589903 PGN589903:PGO589903 PQJ589903:PQK589903 QAF589903:QAG589903 QKB589903:QKC589903 QTX589903:QTY589903 RDT589903:RDU589903 RNP589903:RNQ589903 RXL589903:RXM589903 SHH589903:SHI589903 SRD589903:SRE589903 TAZ589903:TBA589903 TKV589903:TKW589903 TUR589903:TUS589903 UEN589903:UEO589903 UOJ589903:UOK589903 UYF589903:UYG589903 VIB589903:VIC589903 VRX589903:VRY589903 WBT589903:WBU589903 WLP589903:WLQ589903 WVL589903:WVM589903 D655439:E655439 IZ655439:JA655439 SV655439:SW655439 ACR655439:ACS655439 AMN655439:AMO655439 AWJ655439:AWK655439 BGF655439:BGG655439 BQB655439:BQC655439 BZX655439:BZY655439 CJT655439:CJU655439 CTP655439:CTQ655439 DDL655439:DDM655439 DNH655439:DNI655439 DXD655439:DXE655439 EGZ655439:EHA655439 EQV655439:EQW655439 FAR655439:FAS655439 FKN655439:FKO655439 FUJ655439:FUK655439 GEF655439:GEG655439 GOB655439:GOC655439 GXX655439:GXY655439 HHT655439:HHU655439 HRP655439:HRQ655439 IBL655439:IBM655439 ILH655439:ILI655439 IVD655439:IVE655439 JEZ655439:JFA655439 JOV655439:JOW655439 JYR655439:JYS655439 KIN655439:KIO655439 KSJ655439:KSK655439 LCF655439:LCG655439 LMB655439:LMC655439 LVX655439:LVY655439 MFT655439:MFU655439 MPP655439:MPQ655439 MZL655439:MZM655439 NJH655439:NJI655439 NTD655439:NTE655439 OCZ655439:ODA655439 OMV655439:OMW655439 OWR655439:OWS655439 PGN655439:PGO655439 PQJ655439:PQK655439 QAF655439:QAG655439 QKB655439:QKC655439 QTX655439:QTY655439 RDT655439:RDU655439 RNP655439:RNQ655439 RXL655439:RXM655439 SHH655439:SHI655439 SRD655439:SRE655439 TAZ655439:TBA655439 TKV655439:TKW655439 TUR655439:TUS655439 UEN655439:UEO655439 UOJ655439:UOK655439 UYF655439:UYG655439 VIB655439:VIC655439 VRX655439:VRY655439 WBT655439:WBU655439 WLP655439:WLQ655439 WVL655439:WVM655439 D720975:E720975 IZ720975:JA720975 SV720975:SW720975 ACR720975:ACS720975 AMN720975:AMO720975 AWJ720975:AWK720975 BGF720975:BGG720975 BQB720975:BQC720975 BZX720975:BZY720975 CJT720975:CJU720975 CTP720975:CTQ720975 DDL720975:DDM720975 DNH720975:DNI720975 DXD720975:DXE720975 EGZ720975:EHA720975 EQV720975:EQW720975 FAR720975:FAS720975 FKN720975:FKO720975 FUJ720975:FUK720975 GEF720975:GEG720975 GOB720975:GOC720975 GXX720975:GXY720975 HHT720975:HHU720975 HRP720975:HRQ720975 IBL720975:IBM720975 ILH720975:ILI720975 IVD720975:IVE720975 JEZ720975:JFA720975 JOV720975:JOW720975 JYR720975:JYS720975 KIN720975:KIO720975 KSJ720975:KSK720975 LCF720975:LCG720975 LMB720975:LMC720975 LVX720975:LVY720975 MFT720975:MFU720975 MPP720975:MPQ720975 MZL720975:MZM720975 NJH720975:NJI720975 NTD720975:NTE720975 OCZ720975:ODA720975 OMV720975:OMW720975 OWR720975:OWS720975 PGN720975:PGO720975 PQJ720975:PQK720975 QAF720975:QAG720975 QKB720975:QKC720975 QTX720975:QTY720975 RDT720975:RDU720975 RNP720975:RNQ720975 RXL720975:RXM720975 SHH720975:SHI720975 SRD720975:SRE720975 TAZ720975:TBA720975 TKV720975:TKW720975 TUR720975:TUS720975 UEN720975:UEO720975 UOJ720975:UOK720975 UYF720975:UYG720975 VIB720975:VIC720975 VRX720975:VRY720975 WBT720975:WBU720975 WLP720975:WLQ720975 WVL720975:WVM720975 D786511:E786511 IZ786511:JA786511 SV786511:SW786511 ACR786511:ACS786511 AMN786511:AMO786511 AWJ786511:AWK786511 BGF786511:BGG786511 BQB786511:BQC786511 BZX786511:BZY786511 CJT786511:CJU786511 CTP786511:CTQ786511 DDL786511:DDM786511 DNH786511:DNI786511 DXD786511:DXE786511 EGZ786511:EHA786511 EQV786511:EQW786511 FAR786511:FAS786511 FKN786511:FKO786511 FUJ786511:FUK786511 GEF786511:GEG786511 GOB786511:GOC786511 GXX786511:GXY786511 HHT786511:HHU786511 HRP786511:HRQ786511 IBL786511:IBM786511 ILH786511:ILI786511 IVD786511:IVE786511 JEZ786511:JFA786511 JOV786511:JOW786511 JYR786511:JYS786511 KIN786511:KIO786511 KSJ786511:KSK786511 LCF786511:LCG786511 LMB786511:LMC786511 LVX786511:LVY786511 MFT786511:MFU786511 MPP786511:MPQ786511 MZL786511:MZM786511 NJH786511:NJI786511 NTD786511:NTE786511 OCZ786511:ODA786511 OMV786511:OMW786511 OWR786511:OWS786511 PGN786511:PGO786511 PQJ786511:PQK786511 QAF786511:QAG786511 QKB786511:QKC786511 QTX786511:QTY786511 RDT786511:RDU786511 RNP786511:RNQ786511 RXL786511:RXM786511 SHH786511:SHI786511 SRD786511:SRE786511 TAZ786511:TBA786511 TKV786511:TKW786511 TUR786511:TUS786511 UEN786511:UEO786511 UOJ786511:UOK786511 UYF786511:UYG786511 VIB786511:VIC786511 VRX786511:VRY786511 WBT786511:WBU786511 WLP786511:WLQ786511 WVL786511:WVM786511 D852047:E852047 IZ852047:JA852047 SV852047:SW852047 ACR852047:ACS852047 AMN852047:AMO852047 AWJ852047:AWK852047 BGF852047:BGG852047 BQB852047:BQC852047 BZX852047:BZY852047 CJT852047:CJU852047 CTP852047:CTQ852047 DDL852047:DDM852047 DNH852047:DNI852047 DXD852047:DXE852047 EGZ852047:EHA852047 EQV852047:EQW852047 FAR852047:FAS852047 FKN852047:FKO852047 FUJ852047:FUK852047 GEF852047:GEG852047 GOB852047:GOC852047 GXX852047:GXY852047 HHT852047:HHU852047 HRP852047:HRQ852047 IBL852047:IBM852047 ILH852047:ILI852047 IVD852047:IVE852047 JEZ852047:JFA852047 JOV852047:JOW852047 JYR852047:JYS852047 KIN852047:KIO852047 KSJ852047:KSK852047 LCF852047:LCG852047 LMB852047:LMC852047 LVX852047:LVY852047 MFT852047:MFU852047 MPP852047:MPQ852047 MZL852047:MZM852047 NJH852047:NJI852047 NTD852047:NTE852047 OCZ852047:ODA852047 OMV852047:OMW852047 OWR852047:OWS852047 PGN852047:PGO852047 PQJ852047:PQK852047 QAF852047:QAG852047 QKB852047:QKC852047 QTX852047:QTY852047 RDT852047:RDU852047 RNP852047:RNQ852047 RXL852047:RXM852047 SHH852047:SHI852047 SRD852047:SRE852047 TAZ852047:TBA852047 TKV852047:TKW852047 TUR852047:TUS852047 UEN852047:UEO852047 UOJ852047:UOK852047 UYF852047:UYG852047 VIB852047:VIC852047 VRX852047:VRY852047 WBT852047:WBU852047 WLP852047:WLQ852047 WVL852047:WVM852047 D917583:E917583 IZ917583:JA917583 SV917583:SW917583 ACR917583:ACS917583 AMN917583:AMO917583 AWJ917583:AWK917583 BGF917583:BGG917583 BQB917583:BQC917583 BZX917583:BZY917583 CJT917583:CJU917583 CTP917583:CTQ917583 DDL917583:DDM917583 DNH917583:DNI917583 DXD917583:DXE917583 EGZ917583:EHA917583 EQV917583:EQW917583 FAR917583:FAS917583 FKN917583:FKO917583 FUJ917583:FUK917583 GEF917583:GEG917583 GOB917583:GOC917583 GXX917583:GXY917583 HHT917583:HHU917583 HRP917583:HRQ917583 IBL917583:IBM917583 ILH917583:ILI917583 IVD917583:IVE917583 JEZ917583:JFA917583 JOV917583:JOW917583 JYR917583:JYS917583 KIN917583:KIO917583 KSJ917583:KSK917583 LCF917583:LCG917583 LMB917583:LMC917583 LVX917583:LVY917583 MFT917583:MFU917583 MPP917583:MPQ917583 MZL917583:MZM917583 NJH917583:NJI917583 NTD917583:NTE917583 OCZ917583:ODA917583 OMV917583:OMW917583 OWR917583:OWS917583 PGN917583:PGO917583 PQJ917583:PQK917583 QAF917583:QAG917583 QKB917583:QKC917583 QTX917583:QTY917583 RDT917583:RDU917583 RNP917583:RNQ917583 RXL917583:RXM917583 SHH917583:SHI917583 SRD917583:SRE917583 TAZ917583:TBA917583 TKV917583:TKW917583 TUR917583:TUS917583 UEN917583:UEO917583 UOJ917583:UOK917583 UYF917583:UYG917583 VIB917583:VIC917583 VRX917583:VRY917583 WBT917583:WBU917583 WLP917583:WLQ917583 WVL917583:WVM917583 D983119:E983119 IZ983119:JA983119 SV983119:SW983119 ACR983119:ACS983119 AMN983119:AMO983119 AWJ983119:AWK983119 BGF983119:BGG983119 BQB983119:BQC983119 BZX983119:BZY983119 CJT983119:CJU983119 CTP983119:CTQ983119 DDL983119:DDM983119 DNH983119:DNI983119 DXD983119:DXE983119 EGZ983119:EHA983119 EQV983119:EQW983119 FAR983119:FAS983119 FKN983119:FKO983119 FUJ983119:FUK983119 GEF983119:GEG983119 GOB983119:GOC983119 GXX983119:GXY983119 HHT983119:HHU983119 HRP983119:HRQ983119 IBL983119:IBM983119 ILH983119:ILI983119 IVD983119:IVE983119 JEZ983119:JFA983119 JOV983119:JOW983119 JYR983119:JYS983119 KIN983119:KIO983119 KSJ983119:KSK983119 LCF983119:LCG983119 LMB983119:LMC983119 LVX983119:LVY983119 MFT983119:MFU983119 MPP983119:MPQ983119 MZL983119:MZM983119 NJH983119:NJI983119 NTD983119:NTE983119 OCZ983119:ODA983119 OMV983119:OMW983119 OWR983119:OWS983119 PGN983119:PGO983119 PQJ983119:PQK983119 QAF983119:QAG983119 QKB983119:QKC983119 QTX983119:QTY983119 RDT983119:RDU983119 RNP983119:RNQ983119 RXL983119:RXM983119 SHH983119:SHI983119 SRD983119:SRE983119 TAZ983119:TBA983119 TKV983119:TKW983119 TUR983119:TUS983119 UEN983119:UEO983119 UOJ983119:UOK983119 UYF983119:UYG983119 VIB983119:VIC983119 VRX983119:VRY983119 WBT983119:WBU983119 WLP983119:WLQ983119 B8">
      <formula1>4</formula1>
    </dataValidation>
  </dataValidations>
  <hyperlinks>
    <hyperlink ref="A36" location="Instructions550555" display="555 Instructions"/>
    <hyperlink ref="A37" location="TransfersPurposeandUse" display="Transfer Accounts - Purpose and Use"/>
  </hyperlinks>
  <printOptions horizontalCentered="1"/>
  <pageMargins left="0.5" right="0.5" top="0.75" bottom="0.5" header="0.5" footer="0.5"/>
  <pageSetup orientation="landscape" blackAndWhite="1" r:id="rId1"/>
  <headerFooter alignWithMargins="0">
    <oddFooter>&amp;R&amp;A</oddFooter>
  </headerFooter>
  <ignoredErrors>
    <ignoredError sqref="I6:I7"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7"/>
  <sheetViews>
    <sheetView showGridLines="0" topLeftCell="B1" zoomScaleNormal="100" workbookViewId="0">
      <selection activeCell="N14" sqref="N14"/>
    </sheetView>
  </sheetViews>
  <sheetFormatPr defaultRowHeight="15.75"/>
  <cols>
    <col min="1" max="1" width="0" style="69" hidden="1" customWidth="1"/>
    <col min="2" max="2" width="9.85546875" style="69" customWidth="1"/>
    <col min="3" max="3" width="1.85546875" style="69" customWidth="1"/>
    <col min="4" max="4" width="6.7109375" style="69" customWidth="1"/>
    <col min="5" max="5" width="1.7109375" style="69" customWidth="1"/>
    <col min="6" max="6" width="9" style="69" customWidth="1"/>
    <col min="7" max="7" width="1.7109375" style="69" customWidth="1"/>
    <col min="8" max="8" width="14.5703125" style="69" customWidth="1"/>
    <col min="9" max="9" width="2.7109375" style="69" customWidth="1"/>
    <col min="10" max="10" width="12" style="69" customWidth="1"/>
    <col min="11" max="11" width="1.7109375" style="69" customWidth="1"/>
    <col min="12" max="12" width="7.140625" style="69" bestFit="1" customWidth="1"/>
    <col min="13" max="13" width="1.7109375" style="69" customWidth="1"/>
    <col min="14" max="14" width="10.28515625" style="69" customWidth="1"/>
    <col min="15" max="15" width="1.7109375" style="69" customWidth="1"/>
    <col min="16" max="16" width="14.42578125" style="69" customWidth="1"/>
    <col min="17" max="17" width="1.28515625" style="69" customWidth="1"/>
    <col min="18" max="18" width="39.28515625" style="69" customWidth="1"/>
    <col min="19" max="19" width="5.85546875" style="69" hidden="1" customWidth="1"/>
    <col min="20" max="20" width="2" style="69" hidden="1" customWidth="1"/>
    <col min="21" max="24" width="5.85546875" style="69" hidden="1" customWidth="1"/>
    <col min="25" max="25" width="7" style="69" hidden="1" customWidth="1"/>
    <col min="26" max="26" width="2" style="69" hidden="1" customWidth="1"/>
    <col min="27" max="27" width="7" style="69" hidden="1" customWidth="1"/>
    <col min="28" max="30" width="5.85546875" style="69" hidden="1" customWidth="1"/>
    <col min="31" max="32" width="6.42578125" style="69" hidden="1" customWidth="1"/>
    <col min="33" max="36" width="0" style="69" hidden="1" customWidth="1"/>
    <col min="37" max="257" width="9.140625" style="69"/>
    <col min="258" max="258" width="0" style="69" hidden="1" customWidth="1"/>
    <col min="259" max="259" width="11.140625" style="69" customWidth="1"/>
    <col min="260" max="260" width="1.7109375" style="69" customWidth="1"/>
    <col min="261" max="261" width="7.140625" style="69" bestFit="1" customWidth="1"/>
    <col min="262" max="262" width="1.7109375" style="69" customWidth="1"/>
    <col min="263" max="263" width="12.7109375" style="69" customWidth="1"/>
    <col min="264" max="264" width="1.7109375" style="69" customWidth="1"/>
    <col min="265" max="265" width="20.7109375" style="69" customWidth="1"/>
    <col min="266" max="266" width="2.7109375" style="69" customWidth="1"/>
    <col min="267" max="267" width="10.5703125" style="69" customWidth="1"/>
    <col min="268" max="268" width="1.7109375" style="69" customWidth="1"/>
    <col min="269" max="269" width="10.5703125" style="69" customWidth="1"/>
    <col min="270" max="270" width="1.7109375" style="69" customWidth="1"/>
    <col min="271" max="271" width="12.7109375" style="69" customWidth="1"/>
    <col min="272" max="272" width="1.7109375" style="69" customWidth="1"/>
    <col min="273" max="273" width="22.85546875" style="69" customWidth="1"/>
    <col min="274" max="274" width="4.7109375" style="69" customWidth="1"/>
    <col min="275" max="288" width="0" style="69" hidden="1" customWidth="1"/>
    <col min="289" max="513" width="9.140625" style="69"/>
    <col min="514" max="514" width="0" style="69" hidden="1" customWidth="1"/>
    <col min="515" max="515" width="11.140625" style="69" customWidth="1"/>
    <col min="516" max="516" width="1.7109375" style="69" customWidth="1"/>
    <col min="517" max="517" width="7.140625" style="69" bestFit="1" customWidth="1"/>
    <col min="518" max="518" width="1.7109375" style="69" customWidth="1"/>
    <col min="519" max="519" width="12.7109375" style="69" customWidth="1"/>
    <col min="520" max="520" width="1.7109375" style="69" customWidth="1"/>
    <col min="521" max="521" width="20.7109375" style="69" customWidth="1"/>
    <col min="522" max="522" width="2.7109375" style="69" customWidth="1"/>
    <col min="523" max="523" width="10.5703125" style="69" customWidth="1"/>
    <col min="524" max="524" width="1.7109375" style="69" customWidth="1"/>
    <col min="525" max="525" width="10.5703125" style="69" customWidth="1"/>
    <col min="526" max="526" width="1.7109375" style="69" customWidth="1"/>
    <col min="527" max="527" width="12.7109375" style="69" customWidth="1"/>
    <col min="528" max="528" width="1.7109375" style="69" customWidth="1"/>
    <col min="529" max="529" width="22.85546875" style="69" customWidth="1"/>
    <col min="530" max="530" width="4.7109375" style="69" customWidth="1"/>
    <col min="531" max="544" width="0" style="69" hidden="1" customWidth="1"/>
    <col min="545" max="769" width="9.140625" style="69"/>
    <col min="770" max="770" width="0" style="69" hidden="1" customWidth="1"/>
    <col min="771" max="771" width="11.140625" style="69" customWidth="1"/>
    <col min="772" max="772" width="1.7109375" style="69" customWidth="1"/>
    <col min="773" max="773" width="7.140625" style="69" bestFit="1" customWidth="1"/>
    <col min="774" max="774" width="1.7109375" style="69" customWidth="1"/>
    <col min="775" max="775" width="12.7109375" style="69" customWidth="1"/>
    <col min="776" max="776" width="1.7109375" style="69" customWidth="1"/>
    <col min="777" max="777" width="20.7109375" style="69" customWidth="1"/>
    <col min="778" max="778" width="2.7109375" style="69" customWidth="1"/>
    <col min="779" max="779" width="10.5703125" style="69" customWidth="1"/>
    <col min="780" max="780" width="1.7109375" style="69" customWidth="1"/>
    <col min="781" max="781" width="10.5703125" style="69" customWidth="1"/>
    <col min="782" max="782" width="1.7109375" style="69" customWidth="1"/>
    <col min="783" max="783" width="12.7109375" style="69" customWidth="1"/>
    <col min="784" max="784" width="1.7109375" style="69" customWidth="1"/>
    <col min="785" max="785" width="22.85546875" style="69" customWidth="1"/>
    <col min="786" max="786" width="4.7109375" style="69" customWidth="1"/>
    <col min="787" max="800" width="0" style="69" hidden="1" customWidth="1"/>
    <col min="801" max="1025" width="9.140625" style="69"/>
    <col min="1026" max="1026" width="0" style="69" hidden="1" customWidth="1"/>
    <col min="1027" max="1027" width="11.140625" style="69" customWidth="1"/>
    <col min="1028" max="1028" width="1.7109375" style="69" customWidth="1"/>
    <col min="1029" max="1029" width="7.140625" style="69" bestFit="1" customWidth="1"/>
    <col min="1030" max="1030" width="1.7109375" style="69" customWidth="1"/>
    <col min="1031" max="1031" width="12.7109375" style="69" customWidth="1"/>
    <col min="1032" max="1032" width="1.7109375" style="69" customWidth="1"/>
    <col min="1033" max="1033" width="20.7109375" style="69" customWidth="1"/>
    <col min="1034" max="1034" width="2.7109375" style="69" customWidth="1"/>
    <col min="1035" max="1035" width="10.5703125" style="69" customWidth="1"/>
    <col min="1036" max="1036" width="1.7109375" style="69" customWidth="1"/>
    <col min="1037" max="1037" width="10.5703125" style="69" customWidth="1"/>
    <col min="1038" max="1038" width="1.7109375" style="69" customWidth="1"/>
    <col min="1039" max="1039" width="12.7109375" style="69" customWidth="1"/>
    <col min="1040" max="1040" width="1.7109375" style="69" customWidth="1"/>
    <col min="1041" max="1041" width="22.85546875" style="69" customWidth="1"/>
    <col min="1042" max="1042" width="4.7109375" style="69" customWidth="1"/>
    <col min="1043" max="1056" width="0" style="69" hidden="1" customWidth="1"/>
    <col min="1057" max="1281" width="9.140625" style="69"/>
    <col min="1282" max="1282" width="0" style="69" hidden="1" customWidth="1"/>
    <col min="1283" max="1283" width="11.140625" style="69" customWidth="1"/>
    <col min="1284" max="1284" width="1.7109375" style="69" customWidth="1"/>
    <col min="1285" max="1285" width="7.140625" style="69" bestFit="1" customWidth="1"/>
    <col min="1286" max="1286" width="1.7109375" style="69" customWidth="1"/>
    <col min="1287" max="1287" width="12.7109375" style="69" customWidth="1"/>
    <col min="1288" max="1288" width="1.7109375" style="69" customWidth="1"/>
    <col min="1289" max="1289" width="20.7109375" style="69" customWidth="1"/>
    <col min="1290" max="1290" width="2.7109375" style="69" customWidth="1"/>
    <col min="1291" max="1291" width="10.5703125" style="69" customWidth="1"/>
    <col min="1292" max="1292" width="1.7109375" style="69" customWidth="1"/>
    <col min="1293" max="1293" width="10.5703125" style="69" customWidth="1"/>
    <col min="1294" max="1294" width="1.7109375" style="69" customWidth="1"/>
    <col min="1295" max="1295" width="12.7109375" style="69" customWidth="1"/>
    <col min="1296" max="1296" width="1.7109375" style="69" customWidth="1"/>
    <col min="1297" max="1297" width="22.85546875" style="69" customWidth="1"/>
    <col min="1298" max="1298" width="4.7109375" style="69" customWidth="1"/>
    <col min="1299" max="1312" width="0" style="69" hidden="1" customWidth="1"/>
    <col min="1313" max="1537" width="9.140625" style="69"/>
    <col min="1538" max="1538" width="0" style="69" hidden="1" customWidth="1"/>
    <col min="1539" max="1539" width="11.140625" style="69" customWidth="1"/>
    <col min="1540" max="1540" width="1.7109375" style="69" customWidth="1"/>
    <col min="1541" max="1541" width="7.140625" style="69" bestFit="1" customWidth="1"/>
    <col min="1542" max="1542" width="1.7109375" style="69" customWidth="1"/>
    <col min="1543" max="1543" width="12.7109375" style="69" customWidth="1"/>
    <col min="1544" max="1544" width="1.7109375" style="69" customWidth="1"/>
    <col min="1545" max="1545" width="20.7109375" style="69" customWidth="1"/>
    <col min="1546" max="1546" width="2.7109375" style="69" customWidth="1"/>
    <col min="1547" max="1547" width="10.5703125" style="69" customWidth="1"/>
    <col min="1548" max="1548" width="1.7109375" style="69" customWidth="1"/>
    <col min="1549" max="1549" width="10.5703125" style="69" customWidth="1"/>
    <col min="1550" max="1550" width="1.7109375" style="69" customWidth="1"/>
    <col min="1551" max="1551" width="12.7109375" style="69" customWidth="1"/>
    <col min="1552" max="1552" width="1.7109375" style="69" customWidth="1"/>
    <col min="1553" max="1553" width="22.85546875" style="69" customWidth="1"/>
    <col min="1554" max="1554" width="4.7109375" style="69" customWidth="1"/>
    <col min="1555" max="1568" width="0" style="69" hidden="1" customWidth="1"/>
    <col min="1569" max="1793" width="9.140625" style="69"/>
    <col min="1794" max="1794" width="0" style="69" hidden="1" customWidth="1"/>
    <col min="1795" max="1795" width="11.140625" style="69" customWidth="1"/>
    <col min="1796" max="1796" width="1.7109375" style="69" customWidth="1"/>
    <col min="1797" max="1797" width="7.140625" style="69" bestFit="1" customWidth="1"/>
    <col min="1798" max="1798" width="1.7109375" style="69" customWidth="1"/>
    <col min="1799" max="1799" width="12.7109375" style="69" customWidth="1"/>
    <col min="1800" max="1800" width="1.7109375" style="69" customWidth="1"/>
    <col min="1801" max="1801" width="20.7109375" style="69" customWidth="1"/>
    <col min="1802" max="1802" width="2.7109375" style="69" customWidth="1"/>
    <col min="1803" max="1803" width="10.5703125" style="69" customWidth="1"/>
    <col min="1804" max="1804" width="1.7109375" style="69" customWidth="1"/>
    <col min="1805" max="1805" width="10.5703125" style="69" customWidth="1"/>
    <col min="1806" max="1806" width="1.7109375" style="69" customWidth="1"/>
    <col min="1807" max="1807" width="12.7109375" style="69" customWidth="1"/>
    <col min="1808" max="1808" width="1.7109375" style="69" customWidth="1"/>
    <col min="1809" max="1809" width="22.85546875" style="69" customWidth="1"/>
    <col min="1810" max="1810" width="4.7109375" style="69" customWidth="1"/>
    <col min="1811" max="1824" width="0" style="69" hidden="1" customWidth="1"/>
    <col min="1825" max="2049" width="9.140625" style="69"/>
    <col min="2050" max="2050" width="0" style="69" hidden="1" customWidth="1"/>
    <col min="2051" max="2051" width="11.140625" style="69" customWidth="1"/>
    <col min="2052" max="2052" width="1.7109375" style="69" customWidth="1"/>
    <col min="2053" max="2053" width="7.140625" style="69" bestFit="1" customWidth="1"/>
    <col min="2054" max="2054" width="1.7109375" style="69" customWidth="1"/>
    <col min="2055" max="2055" width="12.7109375" style="69" customWidth="1"/>
    <col min="2056" max="2056" width="1.7109375" style="69" customWidth="1"/>
    <col min="2057" max="2057" width="20.7109375" style="69" customWidth="1"/>
    <col min="2058" max="2058" width="2.7109375" style="69" customWidth="1"/>
    <col min="2059" max="2059" width="10.5703125" style="69" customWidth="1"/>
    <col min="2060" max="2060" width="1.7109375" style="69" customWidth="1"/>
    <col min="2061" max="2061" width="10.5703125" style="69" customWidth="1"/>
    <col min="2062" max="2062" width="1.7109375" style="69" customWidth="1"/>
    <col min="2063" max="2063" width="12.7109375" style="69" customWidth="1"/>
    <col min="2064" max="2064" width="1.7109375" style="69" customWidth="1"/>
    <col min="2065" max="2065" width="22.85546875" style="69" customWidth="1"/>
    <col min="2066" max="2066" width="4.7109375" style="69" customWidth="1"/>
    <col min="2067" max="2080" width="0" style="69" hidden="1" customWidth="1"/>
    <col min="2081" max="2305" width="9.140625" style="69"/>
    <col min="2306" max="2306" width="0" style="69" hidden="1" customWidth="1"/>
    <col min="2307" max="2307" width="11.140625" style="69" customWidth="1"/>
    <col min="2308" max="2308" width="1.7109375" style="69" customWidth="1"/>
    <col min="2309" max="2309" width="7.140625" style="69" bestFit="1" customWidth="1"/>
    <col min="2310" max="2310" width="1.7109375" style="69" customWidth="1"/>
    <col min="2311" max="2311" width="12.7109375" style="69" customWidth="1"/>
    <col min="2312" max="2312" width="1.7109375" style="69" customWidth="1"/>
    <col min="2313" max="2313" width="20.7109375" style="69" customWidth="1"/>
    <col min="2314" max="2314" width="2.7109375" style="69" customWidth="1"/>
    <col min="2315" max="2315" width="10.5703125" style="69" customWidth="1"/>
    <col min="2316" max="2316" width="1.7109375" style="69" customWidth="1"/>
    <col min="2317" max="2317" width="10.5703125" style="69" customWidth="1"/>
    <col min="2318" max="2318" width="1.7109375" style="69" customWidth="1"/>
    <col min="2319" max="2319" width="12.7109375" style="69" customWidth="1"/>
    <col min="2320" max="2320" width="1.7109375" style="69" customWidth="1"/>
    <col min="2321" max="2321" width="22.85546875" style="69" customWidth="1"/>
    <col min="2322" max="2322" width="4.7109375" style="69" customWidth="1"/>
    <col min="2323" max="2336" width="0" style="69" hidden="1" customWidth="1"/>
    <col min="2337" max="2561" width="9.140625" style="69"/>
    <col min="2562" max="2562" width="0" style="69" hidden="1" customWidth="1"/>
    <col min="2563" max="2563" width="11.140625" style="69" customWidth="1"/>
    <col min="2564" max="2564" width="1.7109375" style="69" customWidth="1"/>
    <col min="2565" max="2565" width="7.140625" style="69" bestFit="1" customWidth="1"/>
    <col min="2566" max="2566" width="1.7109375" style="69" customWidth="1"/>
    <col min="2567" max="2567" width="12.7109375" style="69" customWidth="1"/>
    <col min="2568" max="2568" width="1.7109375" style="69" customWidth="1"/>
    <col min="2569" max="2569" width="20.7109375" style="69" customWidth="1"/>
    <col min="2570" max="2570" width="2.7109375" style="69" customWidth="1"/>
    <col min="2571" max="2571" width="10.5703125" style="69" customWidth="1"/>
    <col min="2572" max="2572" width="1.7109375" style="69" customWidth="1"/>
    <col min="2573" max="2573" width="10.5703125" style="69" customWidth="1"/>
    <col min="2574" max="2574" width="1.7109375" style="69" customWidth="1"/>
    <col min="2575" max="2575" width="12.7109375" style="69" customWidth="1"/>
    <col min="2576" max="2576" width="1.7109375" style="69" customWidth="1"/>
    <col min="2577" max="2577" width="22.85546875" style="69" customWidth="1"/>
    <col min="2578" max="2578" width="4.7109375" style="69" customWidth="1"/>
    <col min="2579" max="2592" width="0" style="69" hidden="1" customWidth="1"/>
    <col min="2593" max="2817" width="9.140625" style="69"/>
    <col min="2818" max="2818" width="0" style="69" hidden="1" customWidth="1"/>
    <col min="2819" max="2819" width="11.140625" style="69" customWidth="1"/>
    <col min="2820" max="2820" width="1.7109375" style="69" customWidth="1"/>
    <col min="2821" max="2821" width="7.140625" style="69" bestFit="1" customWidth="1"/>
    <col min="2822" max="2822" width="1.7109375" style="69" customWidth="1"/>
    <col min="2823" max="2823" width="12.7109375" style="69" customWidth="1"/>
    <col min="2824" max="2824" width="1.7109375" style="69" customWidth="1"/>
    <col min="2825" max="2825" width="20.7109375" style="69" customWidth="1"/>
    <col min="2826" max="2826" width="2.7109375" style="69" customWidth="1"/>
    <col min="2827" max="2827" width="10.5703125" style="69" customWidth="1"/>
    <col min="2828" max="2828" width="1.7109375" style="69" customWidth="1"/>
    <col min="2829" max="2829" width="10.5703125" style="69" customWidth="1"/>
    <col min="2830" max="2830" width="1.7109375" style="69" customWidth="1"/>
    <col min="2831" max="2831" width="12.7109375" style="69" customWidth="1"/>
    <col min="2832" max="2832" width="1.7109375" style="69" customWidth="1"/>
    <col min="2833" max="2833" width="22.85546875" style="69" customWidth="1"/>
    <col min="2834" max="2834" width="4.7109375" style="69" customWidth="1"/>
    <col min="2835" max="2848" width="0" style="69" hidden="1" customWidth="1"/>
    <col min="2849" max="3073" width="9.140625" style="69"/>
    <col min="3074" max="3074" width="0" style="69" hidden="1" customWidth="1"/>
    <col min="3075" max="3075" width="11.140625" style="69" customWidth="1"/>
    <col min="3076" max="3076" width="1.7109375" style="69" customWidth="1"/>
    <col min="3077" max="3077" width="7.140625" style="69" bestFit="1" customWidth="1"/>
    <col min="3078" max="3078" width="1.7109375" style="69" customWidth="1"/>
    <col min="3079" max="3079" width="12.7109375" style="69" customWidth="1"/>
    <col min="3080" max="3080" width="1.7109375" style="69" customWidth="1"/>
    <col min="3081" max="3081" width="20.7109375" style="69" customWidth="1"/>
    <col min="3082" max="3082" width="2.7109375" style="69" customWidth="1"/>
    <col min="3083" max="3083" width="10.5703125" style="69" customWidth="1"/>
    <col min="3084" max="3084" width="1.7109375" style="69" customWidth="1"/>
    <col min="3085" max="3085" width="10.5703125" style="69" customWidth="1"/>
    <col min="3086" max="3086" width="1.7109375" style="69" customWidth="1"/>
    <col min="3087" max="3087" width="12.7109375" style="69" customWidth="1"/>
    <col min="3088" max="3088" width="1.7109375" style="69" customWidth="1"/>
    <col min="3089" max="3089" width="22.85546875" style="69" customWidth="1"/>
    <col min="3090" max="3090" width="4.7109375" style="69" customWidth="1"/>
    <col min="3091" max="3104" width="0" style="69" hidden="1" customWidth="1"/>
    <col min="3105" max="3329" width="9.140625" style="69"/>
    <col min="3330" max="3330" width="0" style="69" hidden="1" customWidth="1"/>
    <col min="3331" max="3331" width="11.140625" style="69" customWidth="1"/>
    <col min="3332" max="3332" width="1.7109375" style="69" customWidth="1"/>
    <col min="3333" max="3333" width="7.140625" style="69" bestFit="1" customWidth="1"/>
    <col min="3334" max="3334" width="1.7109375" style="69" customWidth="1"/>
    <col min="3335" max="3335" width="12.7109375" style="69" customWidth="1"/>
    <col min="3336" max="3336" width="1.7109375" style="69" customWidth="1"/>
    <col min="3337" max="3337" width="20.7109375" style="69" customWidth="1"/>
    <col min="3338" max="3338" width="2.7109375" style="69" customWidth="1"/>
    <col min="3339" max="3339" width="10.5703125" style="69" customWidth="1"/>
    <col min="3340" max="3340" width="1.7109375" style="69" customWidth="1"/>
    <col min="3341" max="3341" width="10.5703125" style="69" customWidth="1"/>
    <col min="3342" max="3342" width="1.7109375" style="69" customWidth="1"/>
    <col min="3343" max="3343" width="12.7109375" style="69" customWidth="1"/>
    <col min="3344" max="3344" width="1.7109375" style="69" customWidth="1"/>
    <col min="3345" max="3345" width="22.85546875" style="69" customWidth="1"/>
    <col min="3346" max="3346" width="4.7109375" style="69" customWidth="1"/>
    <col min="3347" max="3360" width="0" style="69" hidden="1" customWidth="1"/>
    <col min="3361" max="3585" width="9.140625" style="69"/>
    <col min="3586" max="3586" width="0" style="69" hidden="1" customWidth="1"/>
    <col min="3587" max="3587" width="11.140625" style="69" customWidth="1"/>
    <col min="3588" max="3588" width="1.7109375" style="69" customWidth="1"/>
    <col min="3589" max="3589" width="7.140625" style="69" bestFit="1" customWidth="1"/>
    <col min="3590" max="3590" width="1.7109375" style="69" customWidth="1"/>
    <col min="3591" max="3591" width="12.7109375" style="69" customWidth="1"/>
    <col min="3592" max="3592" width="1.7109375" style="69" customWidth="1"/>
    <col min="3593" max="3593" width="20.7109375" style="69" customWidth="1"/>
    <col min="3594" max="3594" width="2.7109375" style="69" customWidth="1"/>
    <col min="3595" max="3595" width="10.5703125" style="69" customWidth="1"/>
    <col min="3596" max="3596" width="1.7109375" style="69" customWidth="1"/>
    <col min="3597" max="3597" width="10.5703125" style="69" customWidth="1"/>
    <col min="3598" max="3598" width="1.7109375" style="69" customWidth="1"/>
    <col min="3599" max="3599" width="12.7109375" style="69" customWidth="1"/>
    <col min="3600" max="3600" width="1.7109375" style="69" customWidth="1"/>
    <col min="3601" max="3601" width="22.85546875" style="69" customWidth="1"/>
    <col min="3602" max="3602" width="4.7109375" style="69" customWidth="1"/>
    <col min="3603" max="3616" width="0" style="69" hidden="1" customWidth="1"/>
    <col min="3617" max="3841" width="9.140625" style="69"/>
    <col min="3842" max="3842" width="0" style="69" hidden="1" customWidth="1"/>
    <col min="3843" max="3843" width="11.140625" style="69" customWidth="1"/>
    <col min="3844" max="3844" width="1.7109375" style="69" customWidth="1"/>
    <col min="3845" max="3845" width="7.140625" style="69" bestFit="1" customWidth="1"/>
    <col min="3846" max="3846" width="1.7109375" style="69" customWidth="1"/>
    <col min="3847" max="3847" width="12.7109375" style="69" customWidth="1"/>
    <col min="3848" max="3848" width="1.7109375" style="69" customWidth="1"/>
    <col min="3849" max="3849" width="20.7109375" style="69" customWidth="1"/>
    <col min="3850" max="3850" width="2.7109375" style="69" customWidth="1"/>
    <col min="3851" max="3851" width="10.5703125" style="69" customWidth="1"/>
    <col min="3852" max="3852" width="1.7109375" style="69" customWidth="1"/>
    <col min="3853" max="3853" width="10.5703125" style="69" customWidth="1"/>
    <col min="3854" max="3854" width="1.7109375" style="69" customWidth="1"/>
    <col min="3855" max="3855" width="12.7109375" style="69" customWidth="1"/>
    <col min="3856" max="3856" width="1.7109375" style="69" customWidth="1"/>
    <col min="3857" max="3857" width="22.85546875" style="69" customWidth="1"/>
    <col min="3858" max="3858" width="4.7109375" style="69" customWidth="1"/>
    <col min="3859" max="3872" width="0" style="69" hidden="1" customWidth="1"/>
    <col min="3873" max="4097" width="9.140625" style="69"/>
    <col min="4098" max="4098" width="0" style="69" hidden="1" customWidth="1"/>
    <col min="4099" max="4099" width="11.140625" style="69" customWidth="1"/>
    <col min="4100" max="4100" width="1.7109375" style="69" customWidth="1"/>
    <col min="4101" max="4101" width="7.140625" style="69" bestFit="1" customWidth="1"/>
    <col min="4102" max="4102" width="1.7109375" style="69" customWidth="1"/>
    <col min="4103" max="4103" width="12.7109375" style="69" customWidth="1"/>
    <col min="4104" max="4104" width="1.7109375" style="69" customWidth="1"/>
    <col min="4105" max="4105" width="20.7109375" style="69" customWidth="1"/>
    <col min="4106" max="4106" width="2.7109375" style="69" customWidth="1"/>
    <col min="4107" max="4107" width="10.5703125" style="69" customWidth="1"/>
    <col min="4108" max="4108" width="1.7109375" style="69" customWidth="1"/>
    <col min="4109" max="4109" width="10.5703125" style="69" customWidth="1"/>
    <col min="4110" max="4110" width="1.7109375" style="69" customWidth="1"/>
    <col min="4111" max="4111" width="12.7109375" style="69" customWidth="1"/>
    <col min="4112" max="4112" width="1.7109375" style="69" customWidth="1"/>
    <col min="4113" max="4113" width="22.85546875" style="69" customWidth="1"/>
    <col min="4114" max="4114" width="4.7109375" style="69" customWidth="1"/>
    <col min="4115" max="4128" width="0" style="69" hidden="1" customWidth="1"/>
    <col min="4129" max="4353" width="9.140625" style="69"/>
    <col min="4354" max="4354" width="0" style="69" hidden="1" customWidth="1"/>
    <col min="4355" max="4355" width="11.140625" style="69" customWidth="1"/>
    <col min="4356" max="4356" width="1.7109375" style="69" customWidth="1"/>
    <col min="4357" max="4357" width="7.140625" style="69" bestFit="1" customWidth="1"/>
    <col min="4358" max="4358" width="1.7109375" style="69" customWidth="1"/>
    <col min="4359" max="4359" width="12.7109375" style="69" customWidth="1"/>
    <col min="4360" max="4360" width="1.7109375" style="69" customWidth="1"/>
    <col min="4361" max="4361" width="20.7109375" style="69" customWidth="1"/>
    <col min="4362" max="4362" width="2.7109375" style="69" customWidth="1"/>
    <col min="4363" max="4363" width="10.5703125" style="69" customWidth="1"/>
    <col min="4364" max="4364" width="1.7109375" style="69" customWidth="1"/>
    <col min="4365" max="4365" width="10.5703125" style="69" customWidth="1"/>
    <col min="4366" max="4366" width="1.7109375" style="69" customWidth="1"/>
    <col min="4367" max="4367" width="12.7109375" style="69" customWidth="1"/>
    <col min="4368" max="4368" width="1.7109375" style="69" customWidth="1"/>
    <col min="4369" max="4369" width="22.85546875" style="69" customWidth="1"/>
    <col min="4370" max="4370" width="4.7109375" style="69" customWidth="1"/>
    <col min="4371" max="4384" width="0" style="69" hidden="1" customWidth="1"/>
    <col min="4385" max="4609" width="9.140625" style="69"/>
    <col min="4610" max="4610" width="0" style="69" hidden="1" customWidth="1"/>
    <col min="4611" max="4611" width="11.140625" style="69" customWidth="1"/>
    <col min="4612" max="4612" width="1.7109375" style="69" customWidth="1"/>
    <col min="4613" max="4613" width="7.140625" style="69" bestFit="1" customWidth="1"/>
    <col min="4614" max="4614" width="1.7109375" style="69" customWidth="1"/>
    <col min="4615" max="4615" width="12.7109375" style="69" customWidth="1"/>
    <col min="4616" max="4616" width="1.7109375" style="69" customWidth="1"/>
    <col min="4617" max="4617" width="20.7109375" style="69" customWidth="1"/>
    <col min="4618" max="4618" width="2.7109375" style="69" customWidth="1"/>
    <col min="4619" max="4619" width="10.5703125" style="69" customWidth="1"/>
    <col min="4620" max="4620" width="1.7109375" style="69" customWidth="1"/>
    <col min="4621" max="4621" width="10.5703125" style="69" customWidth="1"/>
    <col min="4622" max="4622" width="1.7109375" style="69" customWidth="1"/>
    <col min="4623" max="4623" width="12.7109375" style="69" customWidth="1"/>
    <col min="4624" max="4624" width="1.7109375" style="69" customWidth="1"/>
    <col min="4625" max="4625" width="22.85546875" style="69" customWidth="1"/>
    <col min="4626" max="4626" width="4.7109375" style="69" customWidth="1"/>
    <col min="4627" max="4640" width="0" style="69" hidden="1" customWidth="1"/>
    <col min="4641" max="4865" width="9.140625" style="69"/>
    <col min="4866" max="4866" width="0" style="69" hidden="1" customWidth="1"/>
    <col min="4867" max="4867" width="11.140625" style="69" customWidth="1"/>
    <col min="4868" max="4868" width="1.7109375" style="69" customWidth="1"/>
    <col min="4869" max="4869" width="7.140625" style="69" bestFit="1" customWidth="1"/>
    <col min="4870" max="4870" width="1.7109375" style="69" customWidth="1"/>
    <col min="4871" max="4871" width="12.7109375" style="69" customWidth="1"/>
    <col min="4872" max="4872" width="1.7109375" style="69" customWidth="1"/>
    <col min="4873" max="4873" width="20.7109375" style="69" customWidth="1"/>
    <col min="4874" max="4874" width="2.7109375" style="69" customWidth="1"/>
    <col min="4875" max="4875" width="10.5703125" style="69" customWidth="1"/>
    <col min="4876" max="4876" width="1.7109375" style="69" customWidth="1"/>
    <col min="4877" max="4877" width="10.5703125" style="69" customWidth="1"/>
    <col min="4878" max="4878" width="1.7109375" style="69" customWidth="1"/>
    <col min="4879" max="4879" width="12.7109375" style="69" customWidth="1"/>
    <col min="4880" max="4880" width="1.7109375" style="69" customWidth="1"/>
    <col min="4881" max="4881" width="22.85546875" style="69" customWidth="1"/>
    <col min="4882" max="4882" width="4.7109375" style="69" customWidth="1"/>
    <col min="4883" max="4896" width="0" style="69" hidden="1" customWidth="1"/>
    <col min="4897" max="5121" width="9.140625" style="69"/>
    <col min="5122" max="5122" width="0" style="69" hidden="1" customWidth="1"/>
    <col min="5123" max="5123" width="11.140625" style="69" customWidth="1"/>
    <col min="5124" max="5124" width="1.7109375" style="69" customWidth="1"/>
    <col min="5125" max="5125" width="7.140625" style="69" bestFit="1" customWidth="1"/>
    <col min="5126" max="5126" width="1.7109375" style="69" customWidth="1"/>
    <col min="5127" max="5127" width="12.7109375" style="69" customWidth="1"/>
    <col min="5128" max="5128" width="1.7109375" style="69" customWidth="1"/>
    <col min="5129" max="5129" width="20.7109375" style="69" customWidth="1"/>
    <col min="5130" max="5130" width="2.7109375" style="69" customWidth="1"/>
    <col min="5131" max="5131" width="10.5703125" style="69" customWidth="1"/>
    <col min="5132" max="5132" width="1.7109375" style="69" customWidth="1"/>
    <col min="5133" max="5133" width="10.5703125" style="69" customWidth="1"/>
    <col min="5134" max="5134" width="1.7109375" style="69" customWidth="1"/>
    <col min="5135" max="5135" width="12.7109375" style="69" customWidth="1"/>
    <col min="5136" max="5136" width="1.7109375" style="69" customWidth="1"/>
    <col min="5137" max="5137" width="22.85546875" style="69" customWidth="1"/>
    <col min="5138" max="5138" width="4.7109375" style="69" customWidth="1"/>
    <col min="5139" max="5152" width="0" style="69" hidden="1" customWidth="1"/>
    <col min="5153" max="5377" width="9.140625" style="69"/>
    <col min="5378" max="5378" width="0" style="69" hidden="1" customWidth="1"/>
    <col min="5379" max="5379" width="11.140625" style="69" customWidth="1"/>
    <col min="5380" max="5380" width="1.7109375" style="69" customWidth="1"/>
    <col min="5381" max="5381" width="7.140625" style="69" bestFit="1" customWidth="1"/>
    <col min="5382" max="5382" width="1.7109375" style="69" customWidth="1"/>
    <col min="5383" max="5383" width="12.7109375" style="69" customWidth="1"/>
    <col min="5384" max="5384" width="1.7109375" style="69" customWidth="1"/>
    <col min="5385" max="5385" width="20.7109375" style="69" customWidth="1"/>
    <col min="5386" max="5386" width="2.7109375" style="69" customWidth="1"/>
    <col min="5387" max="5387" width="10.5703125" style="69" customWidth="1"/>
    <col min="5388" max="5388" width="1.7109375" style="69" customWidth="1"/>
    <col min="5389" max="5389" width="10.5703125" style="69" customWidth="1"/>
    <col min="5390" max="5390" width="1.7109375" style="69" customWidth="1"/>
    <col min="5391" max="5391" width="12.7109375" style="69" customWidth="1"/>
    <col min="5392" max="5392" width="1.7109375" style="69" customWidth="1"/>
    <col min="5393" max="5393" width="22.85546875" style="69" customWidth="1"/>
    <col min="5394" max="5394" width="4.7109375" style="69" customWidth="1"/>
    <col min="5395" max="5408" width="0" style="69" hidden="1" customWidth="1"/>
    <col min="5409" max="5633" width="9.140625" style="69"/>
    <col min="5634" max="5634" width="0" style="69" hidden="1" customWidth="1"/>
    <col min="5635" max="5635" width="11.140625" style="69" customWidth="1"/>
    <col min="5636" max="5636" width="1.7109375" style="69" customWidth="1"/>
    <col min="5637" max="5637" width="7.140625" style="69" bestFit="1" customWidth="1"/>
    <col min="5638" max="5638" width="1.7109375" style="69" customWidth="1"/>
    <col min="5639" max="5639" width="12.7109375" style="69" customWidth="1"/>
    <col min="5640" max="5640" width="1.7109375" style="69" customWidth="1"/>
    <col min="5641" max="5641" width="20.7109375" style="69" customWidth="1"/>
    <col min="5642" max="5642" width="2.7109375" style="69" customWidth="1"/>
    <col min="5643" max="5643" width="10.5703125" style="69" customWidth="1"/>
    <col min="5644" max="5644" width="1.7109375" style="69" customWidth="1"/>
    <col min="5645" max="5645" width="10.5703125" style="69" customWidth="1"/>
    <col min="5646" max="5646" width="1.7109375" style="69" customWidth="1"/>
    <col min="5647" max="5647" width="12.7109375" style="69" customWidth="1"/>
    <col min="5648" max="5648" width="1.7109375" style="69" customWidth="1"/>
    <col min="5649" max="5649" width="22.85546875" style="69" customWidth="1"/>
    <col min="5650" max="5650" width="4.7109375" style="69" customWidth="1"/>
    <col min="5651" max="5664" width="0" style="69" hidden="1" customWidth="1"/>
    <col min="5665" max="5889" width="9.140625" style="69"/>
    <col min="5890" max="5890" width="0" style="69" hidden="1" customWidth="1"/>
    <col min="5891" max="5891" width="11.140625" style="69" customWidth="1"/>
    <col min="5892" max="5892" width="1.7109375" style="69" customWidth="1"/>
    <col min="5893" max="5893" width="7.140625" style="69" bestFit="1" customWidth="1"/>
    <col min="5894" max="5894" width="1.7109375" style="69" customWidth="1"/>
    <col min="5895" max="5895" width="12.7109375" style="69" customWidth="1"/>
    <col min="5896" max="5896" width="1.7109375" style="69" customWidth="1"/>
    <col min="5897" max="5897" width="20.7109375" style="69" customWidth="1"/>
    <col min="5898" max="5898" width="2.7109375" style="69" customWidth="1"/>
    <col min="5899" max="5899" width="10.5703125" style="69" customWidth="1"/>
    <col min="5900" max="5900" width="1.7109375" style="69" customWidth="1"/>
    <col min="5901" max="5901" width="10.5703125" style="69" customWidth="1"/>
    <col min="5902" max="5902" width="1.7109375" style="69" customWidth="1"/>
    <col min="5903" max="5903" width="12.7109375" style="69" customWidth="1"/>
    <col min="5904" max="5904" width="1.7109375" style="69" customWidth="1"/>
    <col min="5905" max="5905" width="22.85546875" style="69" customWidth="1"/>
    <col min="5906" max="5906" width="4.7109375" style="69" customWidth="1"/>
    <col min="5907" max="5920" width="0" style="69" hidden="1" customWidth="1"/>
    <col min="5921" max="6145" width="9.140625" style="69"/>
    <col min="6146" max="6146" width="0" style="69" hidden="1" customWidth="1"/>
    <col min="6147" max="6147" width="11.140625" style="69" customWidth="1"/>
    <col min="6148" max="6148" width="1.7109375" style="69" customWidth="1"/>
    <col min="6149" max="6149" width="7.140625" style="69" bestFit="1" customWidth="1"/>
    <col min="6150" max="6150" width="1.7109375" style="69" customWidth="1"/>
    <col min="6151" max="6151" width="12.7109375" style="69" customWidth="1"/>
    <col min="6152" max="6152" width="1.7109375" style="69" customWidth="1"/>
    <col min="6153" max="6153" width="20.7109375" style="69" customWidth="1"/>
    <col min="6154" max="6154" width="2.7109375" style="69" customWidth="1"/>
    <col min="6155" max="6155" width="10.5703125" style="69" customWidth="1"/>
    <col min="6156" max="6156" width="1.7109375" style="69" customWidth="1"/>
    <col min="6157" max="6157" width="10.5703125" style="69" customWidth="1"/>
    <col min="6158" max="6158" width="1.7109375" style="69" customWidth="1"/>
    <col min="6159" max="6159" width="12.7109375" style="69" customWidth="1"/>
    <col min="6160" max="6160" width="1.7109375" style="69" customWidth="1"/>
    <col min="6161" max="6161" width="22.85546875" style="69" customWidth="1"/>
    <col min="6162" max="6162" width="4.7109375" style="69" customWidth="1"/>
    <col min="6163" max="6176" width="0" style="69" hidden="1" customWidth="1"/>
    <col min="6177" max="6401" width="9.140625" style="69"/>
    <col min="6402" max="6402" width="0" style="69" hidden="1" customWidth="1"/>
    <col min="6403" max="6403" width="11.140625" style="69" customWidth="1"/>
    <col min="6404" max="6404" width="1.7109375" style="69" customWidth="1"/>
    <col min="6405" max="6405" width="7.140625" style="69" bestFit="1" customWidth="1"/>
    <col min="6406" max="6406" width="1.7109375" style="69" customWidth="1"/>
    <col min="6407" max="6407" width="12.7109375" style="69" customWidth="1"/>
    <col min="6408" max="6408" width="1.7109375" style="69" customWidth="1"/>
    <col min="6409" max="6409" width="20.7109375" style="69" customWidth="1"/>
    <col min="6410" max="6410" width="2.7109375" style="69" customWidth="1"/>
    <col min="6411" max="6411" width="10.5703125" style="69" customWidth="1"/>
    <col min="6412" max="6412" width="1.7109375" style="69" customWidth="1"/>
    <col min="6413" max="6413" width="10.5703125" style="69" customWidth="1"/>
    <col min="6414" max="6414" width="1.7109375" style="69" customWidth="1"/>
    <col min="6415" max="6415" width="12.7109375" style="69" customWidth="1"/>
    <col min="6416" max="6416" width="1.7109375" style="69" customWidth="1"/>
    <col min="6417" max="6417" width="22.85546875" style="69" customWidth="1"/>
    <col min="6418" max="6418" width="4.7109375" style="69" customWidth="1"/>
    <col min="6419" max="6432" width="0" style="69" hidden="1" customWidth="1"/>
    <col min="6433" max="6657" width="9.140625" style="69"/>
    <col min="6658" max="6658" width="0" style="69" hidden="1" customWidth="1"/>
    <col min="6659" max="6659" width="11.140625" style="69" customWidth="1"/>
    <col min="6660" max="6660" width="1.7109375" style="69" customWidth="1"/>
    <col min="6661" max="6661" width="7.140625" style="69" bestFit="1" customWidth="1"/>
    <col min="6662" max="6662" width="1.7109375" style="69" customWidth="1"/>
    <col min="6663" max="6663" width="12.7109375" style="69" customWidth="1"/>
    <col min="6664" max="6664" width="1.7109375" style="69" customWidth="1"/>
    <col min="6665" max="6665" width="20.7109375" style="69" customWidth="1"/>
    <col min="6666" max="6666" width="2.7109375" style="69" customWidth="1"/>
    <col min="6667" max="6667" width="10.5703125" style="69" customWidth="1"/>
    <col min="6668" max="6668" width="1.7109375" style="69" customWidth="1"/>
    <col min="6669" max="6669" width="10.5703125" style="69" customWidth="1"/>
    <col min="6670" max="6670" width="1.7109375" style="69" customWidth="1"/>
    <col min="6671" max="6671" width="12.7109375" style="69" customWidth="1"/>
    <col min="6672" max="6672" width="1.7109375" style="69" customWidth="1"/>
    <col min="6673" max="6673" width="22.85546875" style="69" customWidth="1"/>
    <col min="6674" max="6674" width="4.7109375" style="69" customWidth="1"/>
    <col min="6675" max="6688" width="0" style="69" hidden="1" customWidth="1"/>
    <col min="6689" max="6913" width="9.140625" style="69"/>
    <col min="6914" max="6914" width="0" style="69" hidden="1" customWidth="1"/>
    <col min="6915" max="6915" width="11.140625" style="69" customWidth="1"/>
    <col min="6916" max="6916" width="1.7109375" style="69" customWidth="1"/>
    <col min="6917" max="6917" width="7.140625" style="69" bestFit="1" customWidth="1"/>
    <col min="6918" max="6918" width="1.7109375" style="69" customWidth="1"/>
    <col min="6919" max="6919" width="12.7109375" style="69" customWidth="1"/>
    <col min="6920" max="6920" width="1.7109375" style="69" customWidth="1"/>
    <col min="6921" max="6921" width="20.7109375" style="69" customWidth="1"/>
    <col min="6922" max="6922" width="2.7109375" style="69" customWidth="1"/>
    <col min="6923" max="6923" width="10.5703125" style="69" customWidth="1"/>
    <col min="6924" max="6924" width="1.7109375" style="69" customWidth="1"/>
    <col min="6925" max="6925" width="10.5703125" style="69" customWidth="1"/>
    <col min="6926" max="6926" width="1.7109375" style="69" customWidth="1"/>
    <col min="6927" max="6927" width="12.7109375" style="69" customWidth="1"/>
    <col min="6928" max="6928" width="1.7109375" style="69" customWidth="1"/>
    <col min="6929" max="6929" width="22.85546875" style="69" customWidth="1"/>
    <col min="6930" max="6930" width="4.7109375" style="69" customWidth="1"/>
    <col min="6931" max="6944" width="0" style="69" hidden="1" customWidth="1"/>
    <col min="6945" max="7169" width="9.140625" style="69"/>
    <col min="7170" max="7170" width="0" style="69" hidden="1" customWidth="1"/>
    <col min="7171" max="7171" width="11.140625" style="69" customWidth="1"/>
    <col min="7172" max="7172" width="1.7109375" style="69" customWidth="1"/>
    <col min="7173" max="7173" width="7.140625" style="69" bestFit="1" customWidth="1"/>
    <col min="7174" max="7174" width="1.7109375" style="69" customWidth="1"/>
    <col min="7175" max="7175" width="12.7109375" style="69" customWidth="1"/>
    <col min="7176" max="7176" width="1.7109375" style="69" customWidth="1"/>
    <col min="7177" max="7177" width="20.7109375" style="69" customWidth="1"/>
    <col min="7178" max="7178" width="2.7109375" style="69" customWidth="1"/>
    <col min="7179" max="7179" width="10.5703125" style="69" customWidth="1"/>
    <col min="7180" max="7180" width="1.7109375" style="69" customWidth="1"/>
    <col min="7181" max="7181" width="10.5703125" style="69" customWidth="1"/>
    <col min="7182" max="7182" width="1.7109375" style="69" customWidth="1"/>
    <col min="7183" max="7183" width="12.7109375" style="69" customWidth="1"/>
    <col min="7184" max="7184" width="1.7109375" style="69" customWidth="1"/>
    <col min="7185" max="7185" width="22.85546875" style="69" customWidth="1"/>
    <col min="7186" max="7186" width="4.7109375" style="69" customWidth="1"/>
    <col min="7187" max="7200" width="0" style="69" hidden="1" customWidth="1"/>
    <col min="7201" max="7425" width="9.140625" style="69"/>
    <col min="7426" max="7426" width="0" style="69" hidden="1" customWidth="1"/>
    <col min="7427" max="7427" width="11.140625" style="69" customWidth="1"/>
    <col min="7428" max="7428" width="1.7109375" style="69" customWidth="1"/>
    <col min="7429" max="7429" width="7.140625" style="69" bestFit="1" customWidth="1"/>
    <col min="7430" max="7430" width="1.7109375" style="69" customWidth="1"/>
    <col min="7431" max="7431" width="12.7109375" style="69" customWidth="1"/>
    <col min="7432" max="7432" width="1.7109375" style="69" customWidth="1"/>
    <col min="7433" max="7433" width="20.7109375" style="69" customWidth="1"/>
    <col min="7434" max="7434" width="2.7109375" style="69" customWidth="1"/>
    <col min="7435" max="7435" width="10.5703125" style="69" customWidth="1"/>
    <col min="7436" max="7436" width="1.7109375" style="69" customWidth="1"/>
    <col min="7437" max="7437" width="10.5703125" style="69" customWidth="1"/>
    <col min="7438" max="7438" width="1.7109375" style="69" customWidth="1"/>
    <col min="7439" max="7439" width="12.7109375" style="69" customWidth="1"/>
    <col min="7440" max="7440" width="1.7109375" style="69" customWidth="1"/>
    <col min="7441" max="7441" width="22.85546875" style="69" customWidth="1"/>
    <col min="7442" max="7442" width="4.7109375" style="69" customWidth="1"/>
    <col min="7443" max="7456" width="0" style="69" hidden="1" customWidth="1"/>
    <col min="7457" max="7681" width="9.140625" style="69"/>
    <col min="7682" max="7682" width="0" style="69" hidden="1" customWidth="1"/>
    <col min="7683" max="7683" width="11.140625" style="69" customWidth="1"/>
    <col min="7684" max="7684" width="1.7109375" style="69" customWidth="1"/>
    <col min="7685" max="7685" width="7.140625" style="69" bestFit="1" customWidth="1"/>
    <col min="7686" max="7686" width="1.7109375" style="69" customWidth="1"/>
    <col min="7687" max="7687" width="12.7109375" style="69" customWidth="1"/>
    <col min="7688" max="7688" width="1.7109375" style="69" customWidth="1"/>
    <col min="7689" max="7689" width="20.7109375" style="69" customWidth="1"/>
    <col min="7690" max="7690" width="2.7109375" style="69" customWidth="1"/>
    <col min="7691" max="7691" width="10.5703125" style="69" customWidth="1"/>
    <col min="7692" max="7692" width="1.7109375" style="69" customWidth="1"/>
    <col min="7693" max="7693" width="10.5703125" style="69" customWidth="1"/>
    <col min="7694" max="7694" width="1.7109375" style="69" customWidth="1"/>
    <col min="7695" max="7695" width="12.7109375" style="69" customWidth="1"/>
    <col min="7696" max="7696" width="1.7109375" style="69" customWidth="1"/>
    <col min="7697" max="7697" width="22.85546875" style="69" customWidth="1"/>
    <col min="7698" max="7698" width="4.7109375" style="69" customWidth="1"/>
    <col min="7699" max="7712" width="0" style="69" hidden="1" customWidth="1"/>
    <col min="7713" max="7937" width="9.140625" style="69"/>
    <col min="7938" max="7938" width="0" style="69" hidden="1" customWidth="1"/>
    <col min="7939" max="7939" width="11.140625" style="69" customWidth="1"/>
    <col min="7940" max="7940" width="1.7109375" style="69" customWidth="1"/>
    <col min="7941" max="7941" width="7.140625" style="69" bestFit="1" customWidth="1"/>
    <col min="7942" max="7942" width="1.7109375" style="69" customWidth="1"/>
    <col min="7943" max="7943" width="12.7109375" style="69" customWidth="1"/>
    <col min="7944" max="7944" width="1.7109375" style="69" customWidth="1"/>
    <col min="7945" max="7945" width="20.7109375" style="69" customWidth="1"/>
    <col min="7946" max="7946" width="2.7109375" style="69" customWidth="1"/>
    <col min="7947" max="7947" width="10.5703125" style="69" customWidth="1"/>
    <col min="7948" max="7948" width="1.7109375" style="69" customWidth="1"/>
    <col min="7949" max="7949" width="10.5703125" style="69" customWidth="1"/>
    <col min="7950" max="7950" width="1.7109375" style="69" customWidth="1"/>
    <col min="7951" max="7951" width="12.7109375" style="69" customWidth="1"/>
    <col min="7952" max="7952" width="1.7109375" style="69" customWidth="1"/>
    <col min="7953" max="7953" width="22.85546875" style="69" customWidth="1"/>
    <col min="7954" max="7954" width="4.7109375" style="69" customWidth="1"/>
    <col min="7955" max="7968" width="0" style="69" hidden="1" customWidth="1"/>
    <col min="7969" max="8193" width="9.140625" style="69"/>
    <col min="8194" max="8194" width="0" style="69" hidden="1" customWidth="1"/>
    <col min="8195" max="8195" width="11.140625" style="69" customWidth="1"/>
    <col min="8196" max="8196" width="1.7109375" style="69" customWidth="1"/>
    <col min="8197" max="8197" width="7.140625" style="69" bestFit="1" customWidth="1"/>
    <col min="8198" max="8198" width="1.7109375" style="69" customWidth="1"/>
    <col min="8199" max="8199" width="12.7109375" style="69" customWidth="1"/>
    <col min="8200" max="8200" width="1.7109375" style="69" customWidth="1"/>
    <col min="8201" max="8201" width="20.7109375" style="69" customWidth="1"/>
    <col min="8202" max="8202" width="2.7109375" style="69" customWidth="1"/>
    <col min="8203" max="8203" width="10.5703125" style="69" customWidth="1"/>
    <col min="8204" max="8204" width="1.7109375" style="69" customWidth="1"/>
    <col min="8205" max="8205" width="10.5703125" style="69" customWidth="1"/>
    <col min="8206" max="8206" width="1.7109375" style="69" customWidth="1"/>
    <col min="8207" max="8207" width="12.7109375" style="69" customWidth="1"/>
    <col min="8208" max="8208" width="1.7109375" style="69" customWidth="1"/>
    <col min="8209" max="8209" width="22.85546875" style="69" customWidth="1"/>
    <col min="8210" max="8210" width="4.7109375" style="69" customWidth="1"/>
    <col min="8211" max="8224" width="0" style="69" hidden="1" customWidth="1"/>
    <col min="8225" max="8449" width="9.140625" style="69"/>
    <col min="8450" max="8450" width="0" style="69" hidden="1" customWidth="1"/>
    <col min="8451" max="8451" width="11.140625" style="69" customWidth="1"/>
    <col min="8452" max="8452" width="1.7109375" style="69" customWidth="1"/>
    <col min="8453" max="8453" width="7.140625" style="69" bestFit="1" customWidth="1"/>
    <col min="8454" max="8454" width="1.7109375" style="69" customWidth="1"/>
    <col min="8455" max="8455" width="12.7109375" style="69" customWidth="1"/>
    <col min="8456" max="8456" width="1.7109375" style="69" customWidth="1"/>
    <col min="8457" max="8457" width="20.7109375" style="69" customWidth="1"/>
    <col min="8458" max="8458" width="2.7109375" style="69" customWidth="1"/>
    <col min="8459" max="8459" width="10.5703125" style="69" customWidth="1"/>
    <col min="8460" max="8460" width="1.7109375" style="69" customWidth="1"/>
    <col min="8461" max="8461" width="10.5703125" style="69" customWidth="1"/>
    <col min="8462" max="8462" width="1.7109375" style="69" customWidth="1"/>
    <col min="8463" max="8463" width="12.7109375" style="69" customWidth="1"/>
    <col min="8464" max="8464" width="1.7109375" style="69" customWidth="1"/>
    <col min="8465" max="8465" width="22.85546875" style="69" customWidth="1"/>
    <col min="8466" max="8466" width="4.7109375" style="69" customWidth="1"/>
    <col min="8467" max="8480" width="0" style="69" hidden="1" customWidth="1"/>
    <col min="8481" max="8705" width="9.140625" style="69"/>
    <col min="8706" max="8706" width="0" style="69" hidden="1" customWidth="1"/>
    <col min="8707" max="8707" width="11.140625" style="69" customWidth="1"/>
    <col min="8708" max="8708" width="1.7109375" style="69" customWidth="1"/>
    <col min="8709" max="8709" width="7.140625" style="69" bestFit="1" customWidth="1"/>
    <col min="8710" max="8710" width="1.7109375" style="69" customWidth="1"/>
    <col min="8711" max="8711" width="12.7109375" style="69" customWidth="1"/>
    <col min="8712" max="8712" width="1.7109375" style="69" customWidth="1"/>
    <col min="8713" max="8713" width="20.7109375" style="69" customWidth="1"/>
    <col min="8714" max="8714" width="2.7109375" style="69" customWidth="1"/>
    <col min="8715" max="8715" width="10.5703125" style="69" customWidth="1"/>
    <col min="8716" max="8716" width="1.7109375" style="69" customWidth="1"/>
    <col min="8717" max="8717" width="10.5703125" style="69" customWidth="1"/>
    <col min="8718" max="8718" width="1.7109375" style="69" customWidth="1"/>
    <col min="8719" max="8719" width="12.7109375" style="69" customWidth="1"/>
    <col min="8720" max="8720" width="1.7109375" style="69" customWidth="1"/>
    <col min="8721" max="8721" width="22.85546875" style="69" customWidth="1"/>
    <col min="8722" max="8722" width="4.7109375" style="69" customWidth="1"/>
    <col min="8723" max="8736" width="0" style="69" hidden="1" customWidth="1"/>
    <col min="8737" max="8961" width="9.140625" style="69"/>
    <col min="8962" max="8962" width="0" style="69" hidden="1" customWidth="1"/>
    <col min="8963" max="8963" width="11.140625" style="69" customWidth="1"/>
    <col min="8964" max="8964" width="1.7109375" style="69" customWidth="1"/>
    <col min="8965" max="8965" width="7.140625" style="69" bestFit="1" customWidth="1"/>
    <col min="8966" max="8966" width="1.7109375" style="69" customWidth="1"/>
    <col min="8967" max="8967" width="12.7109375" style="69" customWidth="1"/>
    <col min="8968" max="8968" width="1.7109375" style="69" customWidth="1"/>
    <col min="8969" max="8969" width="20.7109375" style="69" customWidth="1"/>
    <col min="8970" max="8970" width="2.7109375" style="69" customWidth="1"/>
    <col min="8971" max="8971" width="10.5703125" style="69" customWidth="1"/>
    <col min="8972" max="8972" width="1.7109375" style="69" customWidth="1"/>
    <col min="8973" max="8973" width="10.5703125" style="69" customWidth="1"/>
    <col min="8974" max="8974" width="1.7109375" style="69" customWidth="1"/>
    <col min="8975" max="8975" width="12.7109375" style="69" customWidth="1"/>
    <col min="8976" max="8976" width="1.7109375" style="69" customWidth="1"/>
    <col min="8977" max="8977" width="22.85546875" style="69" customWidth="1"/>
    <col min="8978" max="8978" width="4.7109375" style="69" customWidth="1"/>
    <col min="8979" max="8992" width="0" style="69" hidden="1" customWidth="1"/>
    <col min="8993" max="9217" width="9.140625" style="69"/>
    <col min="9218" max="9218" width="0" style="69" hidden="1" customWidth="1"/>
    <col min="9219" max="9219" width="11.140625" style="69" customWidth="1"/>
    <col min="9220" max="9220" width="1.7109375" style="69" customWidth="1"/>
    <col min="9221" max="9221" width="7.140625" style="69" bestFit="1" customWidth="1"/>
    <col min="9222" max="9222" width="1.7109375" style="69" customWidth="1"/>
    <col min="9223" max="9223" width="12.7109375" style="69" customWidth="1"/>
    <col min="9224" max="9224" width="1.7109375" style="69" customWidth="1"/>
    <col min="9225" max="9225" width="20.7109375" style="69" customWidth="1"/>
    <col min="9226" max="9226" width="2.7109375" style="69" customWidth="1"/>
    <col min="9227" max="9227" width="10.5703125" style="69" customWidth="1"/>
    <col min="9228" max="9228" width="1.7109375" style="69" customWidth="1"/>
    <col min="9229" max="9229" width="10.5703125" style="69" customWidth="1"/>
    <col min="9230" max="9230" width="1.7109375" style="69" customWidth="1"/>
    <col min="9231" max="9231" width="12.7109375" style="69" customWidth="1"/>
    <col min="9232" max="9232" width="1.7109375" style="69" customWidth="1"/>
    <col min="9233" max="9233" width="22.85546875" style="69" customWidth="1"/>
    <col min="9234" max="9234" width="4.7109375" style="69" customWidth="1"/>
    <col min="9235" max="9248" width="0" style="69" hidden="1" customWidth="1"/>
    <col min="9249" max="9473" width="9.140625" style="69"/>
    <col min="9474" max="9474" width="0" style="69" hidden="1" customWidth="1"/>
    <col min="9475" max="9475" width="11.140625" style="69" customWidth="1"/>
    <col min="9476" max="9476" width="1.7109375" style="69" customWidth="1"/>
    <col min="9477" max="9477" width="7.140625" style="69" bestFit="1" customWidth="1"/>
    <col min="9478" max="9478" width="1.7109375" style="69" customWidth="1"/>
    <col min="9479" max="9479" width="12.7109375" style="69" customWidth="1"/>
    <col min="9480" max="9480" width="1.7109375" style="69" customWidth="1"/>
    <col min="9481" max="9481" width="20.7109375" style="69" customWidth="1"/>
    <col min="9482" max="9482" width="2.7109375" style="69" customWidth="1"/>
    <col min="9483" max="9483" width="10.5703125" style="69" customWidth="1"/>
    <col min="9484" max="9484" width="1.7109375" style="69" customWidth="1"/>
    <col min="9485" max="9485" width="10.5703125" style="69" customWidth="1"/>
    <col min="9486" max="9486" width="1.7109375" style="69" customWidth="1"/>
    <col min="9487" max="9487" width="12.7109375" style="69" customWidth="1"/>
    <col min="9488" max="9488" width="1.7109375" style="69" customWidth="1"/>
    <col min="9489" max="9489" width="22.85546875" style="69" customWidth="1"/>
    <col min="9490" max="9490" width="4.7109375" style="69" customWidth="1"/>
    <col min="9491" max="9504" width="0" style="69" hidden="1" customWidth="1"/>
    <col min="9505" max="9729" width="9.140625" style="69"/>
    <col min="9730" max="9730" width="0" style="69" hidden="1" customWidth="1"/>
    <col min="9731" max="9731" width="11.140625" style="69" customWidth="1"/>
    <col min="9732" max="9732" width="1.7109375" style="69" customWidth="1"/>
    <col min="9733" max="9733" width="7.140625" style="69" bestFit="1" customWidth="1"/>
    <col min="9734" max="9734" width="1.7109375" style="69" customWidth="1"/>
    <col min="9735" max="9735" width="12.7109375" style="69" customWidth="1"/>
    <col min="9736" max="9736" width="1.7109375" style="69" customWidth="1"/>
    <col min="9737" max="9737" width="20.7109375" style="69" customWidth="1"/>
    <col min="9738" max="9738" width="2.7109375" style="69" customWidth="1"/>
    <col min="9739" max="9739" width="10.5703125" style="69" customWidth="1"/>
    <col min="9740" max="9740" width="1.7109375" style="69" customWidth="1"/>
    <col min="9741" max="9741" width="10.5703125" style="69" customWidth="1"/>
    <col min="9742" max="9742" width="1.7109375" style="69" customWidth="1"/>
    <col min="9743" max="9743" width="12.7109375" style="69" customWidth="1"/>
    <col min="9744" max="9744" width="1.7109375" style="69" customWidth="1"/>
    <col min="9745" max="9745" width="22.85546875" style="69" customWidth="1"/>
    <col min="9746" max="9746" width="4.7109375" style="69" customWidth="1"/>
    <col min="9747" max="9760" width="0" style="69" hidden="1" customWidth="1"/>
    <col min="9761" max="9985" width="9.140625" style="69"/>
    <col min="9986" max="9986" width="0" style="69" hidden="1" customWidth="1"/>
    <col min="9987" max="9987" width="11.140625" style="69" customWidth="1"/>
    <col min="9988" max="9988" width="1.7109375" style="69" customWidth="1"/>
    <col min="9989" max="9989" width="7.140625" style="69" bestFit="1" customWidth="1"/>
    <col min="9990" max="9990" width="1.7109375" style="69" customWidth="1"/>
    <col min="9991" max="9991" width="12.7109375" style="69" customWidth="1"/>
    <col min="9992" max="9992" width="1.7109375" style="69" customWidth="1"/>
    <col min="9993" max="9993" width="20.7109375" style="69" customWidth="1"/>
    <col min="9994" max="9994" width="2.7109375" style="69" customWidth="1"/>
    <col min="9995" max="9995" width="10.5703125" style="69" customWidth="1"/>
    <col min="9996" max="9996" width="1.7109375" style="69" customWidth="1"/>
    <col min="9997" max="9997" width="10.5703125" style="69" customWidth="1"/>
    <col min="9998" max="9998" width="1.7109375" style="69" customWidth="1"/>
    <col min="9999" max="9999" width="12.7109375" style="69" customWidth="1"/>
    <col min="10000" max="10000" width="1.7109375" style="69" customWidth="1"/>
    <col min="10001" max="10001" width="22.85546875" style="69" customWidth="1"/>
    <col min="10002" max="10002" width="4.7109375" style="69" customWidth="1"/>
    <col min="10003" max="10016" width="0" style="69" hidden="1" customWidth="1"/>
    <col min="10017" max="10241" width="9.140625" style="69"/>
    <col min="10242" max="10242" width="0" style="69" hidden="1" customWidth="1"/>
    <col min="10243" max="10243" width="11.140625" style="69" customWidth="1"/>
    <col min="10244" max="10244" width="1.7109375" style="69" customWidth="1"/>
    <col min="10245" max="10245" width="7.140625" style="69" bestFit="1" customWidth="1"/>
    <col min="10246" max="10246" width="1.7109375" style="69" customWidth="1"/>
    <col min="10247" max="10247" width="12.7109375" style="69" customWidth="1"/>
    <col min="10248" max="10248" width="1.7109375" style="69" customWidth="1"/>
    <col min="10249" max="10249" width="20.7109375" style="69" customWidth="1"/>
    <col min="10250" max="10250" width="2.7109375" style="69" customWidth="1"/>
    <col min="10251" max="10251" width="10.5703125" style="69" customWidth="1"/>
    <col min="10252" max="10252" width="1.7109375" style="69" customWidth="1"/>
    <col min="10253" max="10253" width="10.5703125" style="69" customWidth="1"/>
    <col min="10254" max="10254" width="1.7109375" style="69" customWidth="1"/>
    <col min="10255" max="10255" width="12.7109375" style="69" customWidth="1"/>
    <col min="10256" max="10256" width="1.7109375" style="69" customWidth="1"/>
    <col min="10257" max="10257" width="22.85546875" style="69" customWidth="1"/>
    <col min="10258" max="10258" width="4.7109375" style="69" customWidth="1"/>
    <col min="10259" max="10272" width="0" style="69" hidden="1" customWidth="1"/>
    <col min="10273" max="10497" width="9.140625" style="69"/>
    <col min="10498" max="10498" width="0" style="69" hidden="1" customWidth="1"/>
    <col min="10499" max="10499" width="11.140625" style="69" customWidth="1"/>
    <col min="10500" max="10500" width="1.7109375" style="69" customWidth="1"/>
    <col min="10501" max="10501" width="7.140625" style="69" bestFit="1" customWidth="1"/>
    <col min="10502" max="10502" width="1.7109375" style="69" customWidth="1"/>
    <col min="10503" max="10503" width="12.7109375" style="69" customWidth="1"/>
    <col min="10504" max="10504" width="1.7109375" style="69" customWidth="1"/>
    <col min="10505" max="10505" width="20.7109375" style="69" customWidth="1"/>
    <col min="10506" max="10506" width="2.7109375" style="69" customWidth="1"/>
    <col min="10507" max="10507" width="10.5703125" style="69" customWidth="1"/>
    <col min="10508" max="10508" width="1.7109375" style="69" customWidth="1"/>
    <col min="10509" max="10509" width="10.5703125" style="69" customWidth="1"/>
    <col min="10510" max="10510" width="1.7109375" style="69" customWidth="1"/>
    <col min="10511" max="10511" width="12.7109375" style="69" customWidth="1"/>
    <col min="10512" max="10512" width="1.7109375" style="69" customWidth="1"/>
    <col min="10513" max="10513" width="22.85546875" style="69" customWidth="1"/>
    <col min="10514" max="10514" width="4.7109375" style="69" customWidth="1"/>
    <col min="10515" max="10528" width="0" style="69" hidden="1" customWidth="1"/>
    <col min="10529" max="10753" width="9.140625" style="69"/>
    <col min="10754" max="10754" width="0" style="69" hidden="1" customWidth="1"/>
    <col min="10755" max="10755" width="11.140625" style="69" customWidth="1"/>
    <col min="10756" max="10756" width="1.7109375" style="69" customWidth="1"/>
    <col min="10757" max="10757" width="7.140625" style="69" bestFit="1" customWidth="1"/>
    <col min="10758" max="10758" width="1.7109375" style="69" customWidth="1"/>
    <col min="10759" max="10759" width="12.7109375" style="69" customWidth="1"/>
    <col min="10760" max="10760" width="1.7109375" style="69" customWidth="1"/>
    <col min="10761" max="10761" width="20.7109375" style="69" customWidth="1"/>
    <col min="10762" max="10762" width="2.7109375" style="69" customWidth="1"/>
    <col min="10763" max="10763" width="10.5703125" style="69" customWidth="1"/>
    <col min="10764" max="10764" width="1.7109375" style="69" customWidth="1"/>
    <col min="10765" max="10765" width="10.5703125" style="69" customWidth="1"/>
    <col min="10766" max="10766" width="1.7109375" style="69" customWidth="1"/>
    <col min="10767" max="10767" width="12.7109375" style="69" customWidth="1"/>
    <col min="10768" max="10768" width="1.7109375" style="69" customWidth="1"/>
    <col min="10769" max="10769" width="22.85546875" style="69" customWidth="1"/>
    <col min="10770" max="10770" width="4.7109375" style="69" customWidth="1"/>
    <col min="10771" max="10784" width="0" style="69" hidden="1" customWidth="1"/>
    <col min="10785" max="11009" width="9.140625" style="69"/>
    <col min="11010" max="11010" width="0" style="69" hidden="1" customWidth="1"/>
    <col min="11011" max="11011" width="11.140625" style="69" customWidth="1"/>
    <col min="11012" max="11012" width="1.7109375" style="69" customWidth="1"/>
    <col min="11013" max="11013" width="7.140625" style="69" bestFit="1" customWidth="1"/>
    <col min="11014" max="11014" width="1.7109375" style="69" customWidth="1"/>
    <col min="11015" max="11015" width="12.7109375" style="69" customWidth="1"/>
    <col min="11016" max="11016" width="1.7109375" style="69" customWidth="1"/>
    <col min="11017" max="11017" width="20.7109375" style="69" customWidth="1"/>
    <col min="11018" max="11018" width="2.7109375" style="69" customWidth="1"/>
    <col min="11019" max="11019" width="10.5703125" style="69" customWidth="1"/>
    <col min="11020" max="11020" width="1.7109375" style="69" customWidth="1"/>
    <col min="11021" max="11021" width="10.5703125" style="69" customWidth="1"/>
    <col min="11022" max="11022" width="1.7109375" style="69" customWidth="1"/>
    <col min="11023" max="11023" width="12.7109375" style="69" customWidth="1"/>
    <col min="11024" max="11024" width="1.7109375" style="69" customWidth="1"/>
    <col min="11025" max="11025" width="22.85546875" style="69" customWidth="1"/>
    <col min="11026" max="11026" width="4.7109375" style="69" customWidth="1"/>
    <col min="11027" max="11040" width="0" style="69" hidden="1" customWidth="1"/>
    <col min="11041" max="11265" width="9.140625" style="69"/>
    <col min="11266" max="11266" width="0" style="69" hidden="1" customWidth="1"/>
    <col min="11267" max="11267" width="11.140625" style="69" customWidth="1"/>
    <col min="11268" max="11268" width="1.7109375" style="69" customWidth="1"/>
    <col min="11269" max="11269" width="7.140625" style="69" bestFit="1" customWidth="1"/>
    <col min="11270" max="11270" width="1.7109375" style="69" customWidth="1"/>
    <col min="11271" max="11271" width="12.7109375" style="69" customWidth="1"/>
    <col min="11272" max="11272" width="1.7109375" style="69" customWidth="1"/>
    <col min="11273" max="11273" width="20.7109375" style="69" customWidth="1"/>
    <col min="11274" max="11274" width="2.7109375" style="69" customWidth="1"/>
    <col min="11275" max="11275" width="10.5703125" style="69" customWidth="1"/>
    <col min="11276" max="11276" width="1.7109375" style="69" customWidth="1"/>
    <col min="11277" max="11277" width="10.5703125" style="69" customWidth="1"/>
    <col min="11278" max="11278" width="1.7109375" style="69" customWidth="1"/>
    <col min="11279" max="11279" width="12.7109375" style="69" customWidth="1"/>
    <col min="11280" max="11280" width="1.7109375" style="69" customWidth="1"/>
    <col min="11281" max="11281" width="22.85546875" style="69" customWidth="1"/>
    <col min="11282" max="11282" width="4.7109375" style="69" customWidth="1"/>
    <col min="11283" max="11296" width="0" style="69" hidden="1" customWidth="1"/>
    <col min="11297" max="11521" width="9.140625" style="69"/>
    <col min="11522" max="11522" width="0" style="69" hidden="1" customWidth="1"/>
    <col min="11523" max="11523" width="11.140625" style="69" customWidth="1"/>
    <col min="11524" max="11524" width="1.7109375" style="69" customWidth="1"/>
    <col min="11525" max="11525" width="7.140625" style="69" bestFit="1" customWidth="1"/>
    <col min="11526" max="11526" width="1.7109375" style="69" customWidth="1"/>
    <col min="11527" max="11527" width="12.7109375" style="69" customWidth="1"/>
    <col min="11528" max="11528" width="1.7109375" style="69" customWidth="1"/>
    <col min="11529" max="11529" width="20.7109375" style="69" customWidth="1"/>
    <col min="11530" max="11530" width="2.7109375" style="69" customWidth="1"/>
    <col min="11531" max="11531" width="10.5703125" style="69" customWidth="1"/>
    <col min="11532" max="11532" width="1.7109375" style="69" customWidth="1"/>
    <col min="11533" max="11533" width="10.5703125" style="69" customWidth="1"/>
    <col min="11534" max="11534" width="1.7109375" style="69" customWidth="1"/>
    <col min="11535" max="11535" width="12.7109375" style="69" customWidth="1"/>
    <col min="11536" max="11536" width="1.7109375" style="69" customWidth="1"/>
    <col min="11537" max="11537" width="22.85546875" style="69" customWidth="1"/>
    <col min="11538" max="11538" width="4.7109375" style="69" customWidth="1"/>
    <col min="11539" max="11552" width="0" style="69" hidden="1" customWidth="1"/>
    <col min="11553" max="11777" width="9.140625" style="69"/>
    <col min="11778" max="11778" width="0" style="69" hidden="1" customWidth="1"/>
    <col min="11779" max="11779" width="11.140625" style="69" customWidth="1"/>
    <col min="11780" max="11780" width="1.7109375" style="69" customWidth="1"/>
    <col min="11781" max="11781" width="7.140625" style="69" bestFit="1" customWidth="1"/>
    <col min="11782" max="11782" width="1.7109375" style="69" customWidth="1"/>
    <col min="11783" max="11783" width="12.7109375" style="69" customWidth="1"/>
    <col min="11784" max="11784" width="1.7109375" style="69" customWidth="1"/>
    <col min="11785" max="11785" width="20.7109375" style="69" customWidth="1"/>
    <col min="11786" max="11786" width="2.7109375" style="69" customWidth="1"/>
    <col min="11787" max="11787" width="10.5703125" style="69" customWidth="1"/>
    <col min="11788" max="11788" width="1.7109375" style="69" customWidth="1"/>
    <col min="11789" max="11789" width="10.5703125" style="69" customWidth="1"/>
    <col min="11790" max="11790" width="1.7109375" style="69" customWidth="1"/>
    <col min="11791" max="11791" width="12.7109375" style="69" customWidth="1"/>
    <col min="11792" max="11792" width="1.7109375" style="69" customWidth="1"/>
    <col min="11793" max="11793" width="22.85546875" style="69" customWidth="1"/>
    <col min="11794" max="11794" width="4.7109375" style="69" customWidth="1"/>
    <col min="11795" max="11808" width="0" style="69" hidden="1" customWidth="1"/>
    <col min="11809" max="12033" width="9.140625" style="69"/>
    <col min="12034" max="12034" width="0" style="69" hidden="1" customWidth="1"/>
    <col min="12035" max="12035" width="11.140625" style="69" customWidth="1"/>
    <col min="12036" max="12036" width="1.7109375" style="69" customWidth="1"/>
    <col min="12037" max="12037" width="7.140625" style="69" bestFit="1" customWidth="1"/>
    <col min="12038" max="12038" width="1.7109375" style="69" customWidth="1"/>
    <col min="12039" max="12039" width="12.7109375" style="69" customWidth="1"/>
    <col min="12040" max="12040" width="1.7109375" style="69" customWidth="1"/>
    <col min="12041" max="12041" width="20.7109375" style="69" customWidth="1"/>
    <col min="12042" max="12042" width="2.7109375" style="69" customWidth="1"/>
    <col min="12043" max="12043" width="10.5703125" style="69" customWidth="1"/>
    <col min="12044" max="12044" width="1.7109375" style="69" customWidth="1"/>
    <col min="12045" max="12045" width="10.5703125" style="69" customWidth="1"/>
    <col min="12046" max="12046" width="1.7109375" style="69" customWidth="1"/>
    <col min="12047" max="12047" width="12.7109375" style="69" customWidth="1"/>
    <col min="12048" max="12048" width="1.7109375" style="69" customWidth="1"/>
    <col min="12049" max="12049" width="22.85546875" style="69" customWidth="1"/>
    <col min="12050" max="12050" width="4.7109375" style="69" customWidth="1"/>
    <col min="12051" max="12064" width="0" style="69" hidden="1" customWidth="1"/>
    <col min="12065" max="12289" width="9.140625" style="69"/>
    <col min="12290" max="12290" width="0" style="69" hidden="1" customWidth="1"/>
    <col min="12291" max="12291" width="11.140625" style="69" customWidth="1"/>
    <col min="12292" max="12292" width="1.7109375" style="69" customWidth="1"/>
    <col min="12293" max="12293" width="7.140625" style="69" bestFit="1" customWidth="1"/>
    <col min="12294" max="12294" width="1.7109375" style="69" customWidth="1"/>
    <col min="12295" max="12295" width="12.7109375" style="69" customWidth="1"/>
    <col min="12296" max="12296" width="1.7109375" style="69" customWidth="1"/>
    <col min="12297" max="12297" width="20.7109375" style="69" customWidth="1"/>
    <col min="12298" max="12298" width="2.7109375" style="69" customWidth="1"/>
    <col min="12299" max="12299" width="10.5703125" style="69" customWidth="1"/>
    <col min="12300" max="12300" width="1.7109375" style="69" customWidth="1"/>
    <col min="12301" max="12301" width="10.5703125" style="69" customWidth="1"/>
    <col min="12302" max="12302" width="1.7109375" style="69" customWidth="1"/>
    <col min="12303" max="12303" width="12.7109375" style="69" customWidth="1"/>
    <col min="12304" max="12304" width="1.7109375" style="69" customWidth="1"/>
    <col min="12305" max="12305" width="22.85546875" style="69" customWidth="1"/>
    <col min="12306" max="12306" width="4.7109375" style="69" customWidth="1"/>
    <col min="12307" max="12320" width="0" style="69" hidden="1" customWidth="1"/>
    <col min="12321" max="12545" width="9.140625" style="69"/>
    <col min="12546" max="12546" width="0" style="69" hidden="1" customWidth="1"/>
    <col min="12547" max="12547" width="11.140625" style="69" customWidth="1"/>
    <col min="12548" max="12548" width="1.7109375" style="69" customWidth="1"/>
    <col min="12549" max="12549" width="7.140625" style="69" bestFit="1" customWidth="1"/>
    <col min="12550" max="12550" width="1.7109375" style="69" customWidth="1"/>
    <col min="12551" max="12551" width="12.7109375" style="69" customWidth="1"/>
    <col min="12552" max="12552" width="1.7109375" style="69" customWidth="1"/>
    <col min="12553" max="12553" width="20.7109375" style="69" customWidth="1"/>
    <col min="12554" max="12554" width="2.7109375" style="69" customWidth="1"/>
    <col min="12555" max="12555" width="10.5703125" style="69" customWidth="1"/>
    <col min="12556" max="12556" width="1.7109375" style="69" customWidth="1"/>
    <col min="12557" max="12557" width="10.5703125" style="69" customWidth="1"/>
    <col min="12558" max="12558" width="1.7109375" style="69" customWidth="1"/>
    <col min="12559" max="12559" width="12.7109375" style="69" customWidth="1"/>
    <col min="12560" max="12560" width="1.7109375" style="69" customWidth="1"/>
    <col min="12561" max="12561" width="22.85546875" style="69" customWidth="1"/>
    <col min="12562" max="12562" width="4.7109375" style="69" customWidth="1"/>
    <col min="12563" max="12576" width="0" style="69" hidden="1" customWidth="1"/>
    <col min="12577" max="12801" width="9.140625" style="69"/>
    <col min="12802" max="12802" width="0" style="69" hidden="1" customWidth="1"/>
    <col min="12803" max="12803" width="11.140625" style="69" customWidth="1"/>
    <col min="12804" max="12804" width="1.7109375" style="69" customWidth="1"/>
    <col min="12805" max="12805" width="7.140625" style="69" bestFit="1" customWidth="1"/>
    <col min="12806" max="12806" width="1.7109375" style="69" customWidth="1"/>
    <col min="12807" max="12807" width="12.7109375" style="69" customWidth="1"/>
    <col min="12808" max="12808" width="1.7109375" style="69" customWidth="1"/>
    <col min="12809" max="12809" width="20.7109375" style="69" customWidth="1"/>
    <col min="12810" max="12810" width="2.7109375" style="69" customWidth="1"/>
    <col min="12811" max="12811" width="10.5703125" style="69" customWidth="1"/>
    <col min="12812" max="12812" width="1.7109375" style="69" customWidth="1"/>
    <col min="12813" max="12813" width="10.5703125" style="69" customWidth="1"/>
    <col min="12814" max="12814" width="1.7109375" style="69" customWidth="1"/>
    <col min="12815" max="12815" width="12.7109375" style="69" customWidth="1"/>
    <col min="12816" max="12816" width="1.7109375" style="69" customWidth="1"/>
    <col min="12817" max="12817" width="22.85546875" style="69" customWidth="1"/>
    <col min="12818" max="12818" width="4.7109375" style="69" customWidth="1"/>
    <col min="12819" max="12832" width="0" style="69" hidden="1" customWidth="1"/>
    <col min="12833" max="13057" width="9.140625" style="69"/>
    <col min="13058" max="13058" width="0" style="69" hidden="1" customWidth="1"/>
    <col min="13059" max="13059" width="11.140625" style="69" customWidth="1"/>
    <col min="13060" max="13060" width="1.7109375" style="69" customWidth="1"/>
    <col min="13061" max="13061" width="7.140625" style="69" bestFit="1" customWidth="1"/>
    <col min="13062" max="13062" width="1.7109375" style="69" customWidth="1"/>
    <col min="13063" max="13063" width="12.7109375" style="69" customWidth="1"/>
    <col min="13064" max="13064" width="1.7109375" style="69" customWidth="1"/>
    <col min="13065" max="13065" width="20.7109375" style="69" customWidth="1"/>
    <col min="13066" max="13066" width="2.7109375" style="69" customWidth="1"/>
    <col min="13067" max="13067" width="10.5703125" style="69" customWidth="1"/>
    <col min="13068" max="13068" width="1.7109375" style="69" customWidth="1"/>
    <col min="13069" max="13069" width="10.5703125" style="69" customWidth="1"/>
    <col min="13070" max="13070" width="1.7109375" style="69" customWidth="1"/>
    <col min="13071" max="13071" width="12.7109375" style="69" customWidth="1"/>
    <col min="13072" max="13072" width="1.7109375" style="69" customWidth="1"/>
    <col min="13073" max="13073" width="22.85546875" style="69" customWidth="1"/>
    <col min="13074" max="13074" width="4.7109375" style="69" customWidth="1"/>
    <col min="13075" max="13088" width="0" style="69" hidden="1" customWidth="1"/>
    <col min="13089" max="13313" width="9.140625" style="69"/>
    <col min="13314" max="13314" width="0" style="69" hidden="1" customWidth="1"/>
    <col min="13315" max="13315" width="11.140625" style="69" customWidth="1"/>
    <col min="13316" max="13316" width="1.7109375" style="69" customWidth="1"/>
    <col min="13317" max="13317" width="7.140625" style="69" bestFit="1" customWidth="1"/>
    <col min="13318" max="13318" width="1.7109375" style="69" customWidth="1"/>
    <col min="13319" max="13319" width="12.7109375" style="69" customWidth="1"/>
    <col min="13320" max="13320" width="1.7109375" style="69" customWidth="1"/>
    <col min="13321" max="13321" width="20.7109375" style="69" customWidth="1"/>
    <col min="13322" max="13322" width="2.7109375" style="69" customWidth="1"/>
    <col min="13323" max="13323" width="10.5703125" style="69" customWidth="1"/>
    <col min="13324" max="13324" width="1.7109375" style="69" customWidth="1"/>
    <col min="13325" max="13325" width="10.5703125" style="69" customWidth="1"/>
    <col min="13326" max="13326" width="1.7109375" style="69" customWidth="1"/>
    <col min="13327" max="13327" width="12.7109375" style="69" customWidth="1"/>
    <col min="13328" max="13328" width="1.7109375" style="69" customWidth="1"/>
    <col min="13329" max="13329" width="22.85546875" style="69" customWidth="1"/>
    <col min="13330" max="13330" width="4.7109375" style="69" customWidth="1"/>
    <col min="13331" max="13344" width="0" style="69" hidden="1" customWidth="1"/>
    <col min="13345" max="13569" width="9.140625" style="69"/>
    <col min="13570" max="13570" width="0" style="69" hidden="1" customWidth="1"/>
    <col min="13571" max="13571" width="11.140625" style="69" customWidth="1"/>
    <col min="13572" max="13572" width="1.7109375" style="69" customWidth="1"/>
    <col min="13573" max="13573" width="7.140625" style="69" bestFit="1" customWidth="1"/>
    <col min="13574" max="13574" width="1.7109375" style="69" customWidth="1"/>
    <col min="13575" max="13575" width="12.7109375" style="69" customWidth="1"/>
    <col min="13576" max="13576" width="1.7109375" style="69" customWidth="1"/>
    <col min="13577" max="13577" width="20.7109375" style="69" customWidth="1"/>
    <col min="13578" max="13578" width="2.7109375" style="69" customWidth="1"/>
    <col min="13579" max="13579" width="10.5703125" style="69" customWidth="1"/>
    <col min="13580" max="13580" width="1.7109375" style="69" customWidth="1"/>
    <col min="13581" max="13581" width="10.5703125" style="69" customWidth="1"/>
    <col min="13582" max="13582" width="1.7109375" style="69" customWidth="1"/>
    <col min="13583" max="13583" width="12.7109375" style="69" customWidth="1"/>
    <col min="13584" max="13584" width="1.7109375" style="69" customWidth="1"/>
    <col min="13585" max="13585" width="22.85546875" style="69" customWidth="1"/>
    <col min="13586" max="13586" width="4.7109375" style="69" customWidth="1"/>
    <col min="13587" max="13600" width="0" style="69" hidden="1" customWidth="1"/>
    <col min="13601" max="13825" width="9.140625" style="69"/>
    <col min="13826" max="13826" width="0" style="69" hidden="1" customWidth="1"/>
    <col min="13827" max="13827" width="11.140625" style="69" customWidth="1"/>
    <col min="13828" max="13828" width="1.7109375" style="69" customWidth="1"/>
    <col min="13829" max="13829" width="7.140625" style="69" bestFit="1" customWidth="1"/>
    <col min="13830" max="13830" width="1.7109375" style="69" customWidth="1"/>
    <col min="13831" max="13831" width="12.7109375" style="69" customWidth="1"/>
    <col min="13832" max="13832" width="1.7109375" style="69" customWidth="1"/>
    <col min="13833" max="13833" width="20.7109375" style="69" customWidth="1"/>
    <col min="13834" max="13834" width="2.7109375" style="69" customWidth="1"/>
    <col min="13835" max="13835" width="10.5703125" style="69" customWidth="1"/>
    <col min="13836" max="13836" width="1.7109375" style="69" customWidth="1"/>
    <col min="13837" max="13837" width="10.5703125" style="69" customWidth="1"/>
    <col min="13838" max="13838" width="1.7109375" style="69" customWidth="1"/>
    <col min="13839" max="13839" width="12.7109375" style="69" customWidth="1"/>
    <col min="13840" max="13840" width="1.7109375" style="69" customWidth="1"/>
    <col min="13841" max="13841" width="22.85546875" style="69" customWidth="1"/>
    <col min="13842" max="13842" width="4.7109375" style="69" customWidth="1"/>
    <col min="13843" max="13856" width="0" style="69" hidden="1" customWidth="1"/>
    <col min="13857" max="14081" width="9.140625" style="69"/>
    <col min="14082" max="14082" width="0" style="69" hidden="1" customWidth="1"/>
    <col min="14083" max="14083" width="11.140625" style="69" customWidth="1"/>
    <col min="14084" max="14084" width="1.7109375" style="69" customWidth="1"/>
    <col min="14085" max="14085" width="7.140625" style="69" bestFit="1" customWidth="1"/>
    <col min="14086" max="14086" width="1.7109375" style="69" customWidth="1"/>
    <col min="14087" max="14087" width="12.7109375" style="69" customWidth="1"/>
    <col min="14088" max="14088" width="1.7109375" style="69" customWidth="1"/>
    <col min="14089" max="14089" width="20.7109375" style="69" customWidth="1"/>
    <col min="14090" max="14090" width="2.7109375" style="69" customWidth="1"/>
    <col min="14091" max="14091" width="10.5703125" style="69" customWidth="1"/>
    <col min="14092" max="14092" width="1.7109375" style="69" customWidth="1"/>
    <col min="14093" max="14093" width="10.5703125" style="69" customWidth="1"/>
    <col min="14094" max="14094" width="1.7109375" style="69" customWidth="1"/>
    <col min="14095" max="14095" width="12.7109375" style="69" customWidth="1"/>
    <col min="14096" max="14096" width="1.7109375" style="69" customWidth="1"/>
    <col min="14097" max="14097" width="22.85546875" style="69" customWidth="1"/>
    <col min="14098" max="14098" width="4.7109375" style="69" customWidth="1"/>
    <col min="14099" max="14112" width="0" style="69" hidden="1" customWidth="1"/>
    <col min="14113" max="14337" width="9.140625" style="69"/>
    <col min="14338" max="14338" width="0" style="69" hidden="1" customWidth="1"/>
    <col min="14339" max="14339" width="11.140625" style="69" customWidth="1"/>
    <col min="14340" max="14340" width="1.7109375" style="69" customWidth="1"/>
    <col min="14341" max="14341" width="7.140625" style="69" bestFit="1" customWidth="1"/>
    <col min="14342" max="14342" width="1.7109375" style="69" customWidth="1"/>
    <col min="14343" max="14343" width="12.7109375" style="69" customWidth="1"/>
    <col min="14344" max="14344" width="1.7109375" style="69" customWidth="1"/>
    <col min="14345" max="14345" width="20.7109375" style="69" customWidth="1"/>
    <col min="14346" max="14346" width="2.7109375" style="69" customWidth="1"/>
    <col min="14347" max="14347" width="10.5703125" style="69" customWidth="1"/>
    <col min="14348" max="14348" width="1.7109375" style="69" customWidth="1"/>
    <col min="14349" max="14349" width="10.5703125" style="69" customWidth="1"/>
    <col min="14350" max="14350" width="1.7109375" style="69" customWidth="1"/>
    <col min="14351" max="14351" width="12.7109375" style="69" customWidth="1"/>
    <col min="14352" max="14352" width="1.7109375" style="69" customWidth="1"/>
    <col min="14353" max="14353" width="22.85546875" style="69" customWidth="1"/>
    <col min="14354" max="14354" width="4.7109375" style="69" customWidth="1"/>
    <col min="14355" max="14368" width="0" style="69" hidden="1" customWidth="1"/>
    <col min="14369" max="14593" width="9.140625" style="69"/>
    <col min="14594" max="14594" width="0" style="69" hidden="1" customWidth="1"/>
    <col min="14595" max="14595" width="11.140625" style="69" customWidth="1"/>
    <col min="14596" max="14596" width="1.7109375" style="69" customWidth="1"/>
    <col min="14597" max="14597" width="7.140625" style="69" bestFit="1" customWidth="1"/>
    <col min="14598" max="14598" width="1.7109375" style="69" customWidth="1"/>
    <col min="14599" max="14599" width="12.7109375" style="69" customWidth="1"/>
    <col min="14600" max="14600" width="1.7109375" style="69" customWidth="1"/>
    <col min="14601" max="14601" width="20.7109375" style="69" customWidth="1"/>
    <col min="14602" max="14602" width="2.7109375" style="69" customWidth="1"/>
    <col min="14603" max="14603" width="10.5703125" style="69" customWidth="1"/>
    <col min="14604" max="14604" width="1.7109375" style="69" customWidth="1"/>
    <col min="14605" max="14605" width="10.5703125" style="69" customWidth="1"/>
    <col min="14606" max="14606" width="1.7109375" style="69" customWidth="1"/>
    <col min="14607" max="14607" width="12.7109375" style="69" customWidth="1"/>
    <col min="14608" max="14608" width="1.7109375" style="69" customWidth="1"/>
    <col min="14609" max="14609" width="22.85546875" style="69" customWidth="1"/>
    <col min="14610" max="14610" width="4.7109375" style="69" customWidth="1"/>
    <col min="14611" max="14624" width="0" style="69" hidden="1" customWidth="1"/>
    <col min="14625" max="14849" width="9.140625" style="69"/>
    <col min="14850" max="14850" width="0" style="69" hidden="1" customWidth="1"/>
    <col min="14851" max="14851" width="11.140625" style="69" customWidth="1"/>
    <col min="14852" max="14852" width="1.7109375" style="69" customWidth="1"/>
    <col min="14853" max="14853" width="7.140625" style="69" bestFit="1" customWidth="1"/>
    <col min="14854" max="14854" width="1.7109375" style="69" customWidth="1"/>
    <col min="14855" max="14855" width="12.7109375" style="69" customWidth="1"/>
    <col min="14856" max="14856" width="1.7109375" style="69" customWidth="1"/>
    <col min="14857" max="14857" width="20.7109375" style="69" customWidth="1"/>
    <col min="14858" max="14858" width="2.7109375" style="69" customWidth="1"/>
    <col min="14859" max="14859" width="10.5703125" style="69" customWidth="1"/>
    <col min="14860" max="14860" width="1.7109375" style="69" customWidth="1"/>
    <col min="14861" max="14861" width="10.5703125" style="69" customWidth="1"/>
    <col min="14862" max="14862" width="1.7109375" style="69" customWidth="1"/>
    <col min="14863" max="14863" width="12.7109375" style="69" customWidth="1"/>
    <col min="14864" max="14864" width="1.7109375" style="69" customWidth="1"/>
    <col min="14865" max="14865" width="22.85546875" style="69" customWidth="1"/>
    <col min="14866" max="14866" width="4.7109375" style="69" customWidth="1"/>
    <col min="14867" max="14880" width="0" style="69" hidden="1" customWidth="1"/>
    <col min="14881" max="15105" width="9.140625" style="69"/>
    <col min="15106" max="15106" width="0" style="69" hidden="1" customWidth="1"/>
    <col min="15107" max="15107" width="11.140625" style="69" customWidth="1"/>
    <col min="15108" max="15108" width="1.7109375" style="69" customWidth="1"/>
    <col min="15109" max="15109" width="7.140625" style="69" bestFit="1" customWidth="1"/>
    <col min="15110" max="15110" width="1.7109375" style="69" customWidth="1"/>
    <col min="15111" max="15111" width="12.7109375" style="69" customWidth="1"/>
    <col min="15112" max="15112" width="1.7109375" style="69" customWidth="1"/>
    <col min="15113" max="15113" width="20.7109375" style="69" customWidth="1"/>
    <col min="15114" max="15114" width="2.7109375" style="69" customWidth="1"/>
    <col min="15115" max="15115" width="10.5703125" style="69" customWidth="1"/>
    <col min="15116" max="15116" width="1.7109375" style="69" customWidth="1"/>
    <col min="15117" max="15117" width="10.5703125" style="69" customWidth="1"/>
    <col min="15118" max="15118" width="1.7109375" style="69" customWidth="1"/>
    <col min="15119" max="15119" width="12.7109375" style="69" customWidth="1"/>
    <col min="15120" max="15120" width="1.7109375" style="69" customWidth="1"/>
    <col min="15121" max="15121" width="22.85546875" style="69" customWidth="1"/>
    <col min="15122" max="15122" width="4.7109375" style="69" customWidth="1"/>
    <col min="15123" max="15136" width="0" style="69" hidden="1" customWidth="1"/>
    <col min="15137" max="15361" width="9.140625" style="69"/>
    <col min="15362" max="15362" width="0" style="69" hidden="1" customWidth="1"/>
    <col min="15363" max="15363" width="11.140625" style="69" customWidth="1"/>
    <col min="15364" max="15364" width="1.7109375" style="69" customWidth="1"/>
    <col min="15365" max="15365" width="7.140625" style="69" bestFit="1" customWidth="1"/>
    <col min="15366" max="15366" width="1.7109375" style="69" customWidth="1"/>
    <col min="15367" max="15367" width="12.7109375" style="69" customWidth="1"/>
    <col min="15368" max="15368" width="1.7109375" style="69" customWidth="1"/>
    <col min="15369" max="15369" width="20.7109375" style="69" customWidth="1"/>
    <col min="15370" max="15370" width="2.7109375" style="69" customWidth="1"/>
    <col min="15371" max="15371" width="10.5703125" style="69" customWidth="1"/>
    <col min="15372" max="15372" width="1.7109375" style="69" customWidth="1"/>
    <col min="15373" max="15373" width="10.5703125" style="69" customWidth="1"/>
    <col min="15374" max="15374" width="1.7109375" style="69" customWidth="1"/>
    <col min="15375" max="15375" width="12.7109375" style="69" customWidth="1"/>
    <col min="15376" max="15376" width="1.7109375" style="69" customWidth="1"/>
    <col min="15377" max="15377" width="22.85546875" style="69" customWidth="1"/>
    <col min="15378" max="15378" width="4.7109375" style="69" customWidth="1"/>
    <col min="15379" max="15392" width="0" style="69" hidden="1" customWidth="1"/>
    <col min="15393" max="15617" width="9.140625" style="69"/>
    <col min="15618" max="15618" width="0" style="69" hidden="1" customWidth="1"/>
    <col min="15619" max="15619" width="11.140625" style="69" customWidth="1"/>
    <col min="15620" max="15620" width="1.7109375" style="69" customWidth="1"/>
    <col min="15621" max="15621" width="7.140625" style="69" bestFit="1" customWidth="1"/>
    <col min="15622" max="15622" width="1.7109375" style="69" customWidth="1"/>
    <col min="15623" max="15623" width="12.7109375" style="69" customWidth="1"/>
    <col min="15624" max="15624" width="1.7109375" style="69" customWidth="1"/>
    <col min="15625" max="15625" width="20.7109375" style="69" customWidth="1"/>
    <col min="15626" max="15626" width="2.7109375" style="69" customWidth="1"/>
    <col min="15627" max="15627" width="10.5703125" style="69" customWidth="1"/>
    <col min="15628" max="15628" width="1.7109375" style="69" customWidth="1"/>
    <col min="15629" max="15629" width="10.5703125" style="69" customWidth="1"/>
    <col min="15630" max="15630" width="1.7109375" style="69" customWidth="1"/>
    <col min="15631" max="15631" width="12.7109375" style="69" customWidth="1"/>
    <col min="15632" max="15632" width="1.7109375" style="69" customWidth="1"/>
    <col min="15633" max="15633" width="22.85546875" style="69" customWidth="1"/>
    <col min="15634" max="15634" width="4.7109375" style="69" customWidth="1"/>
    <col min="15635" max="15648" width="0" style="69" hidden="1" customWidth="1"/>
    <col min="15649" max="15873" width="9.140625" style="69"/>
    <col min="15874" max="15874" width="0" style="69" hidden="1" customWidth="1"/>
    <col min="15875" max="15875" width="11.140625" style="69" customWidth="1"/>
    <col min="15876" max="15876" width="1.7109375" style="69" customWidth="1"/>
    <col min="15877" max="15877" width="7.140625" style="69" bestFit="1" customWidth="1"/>
    <col min="15878" max="15878" width="1.7109375" style="69" customWidth="1"/>
    <col min="15879" max="15879" width="12.7109375" style="69" customWidth="1"/>
    <col min="15880" max="15880" width="1.7109375" style="69" customWidth="1"/>
    <col min="15881" max="15881" width="20.7109375" style="69" customWidth="1"/>
    <col min="15882" max="15882" width="2.7109375" style="69" customWidth="1"/>
    <col min="15883" max="15883" width="10.5703125" style="69" customWidth="1"/>
    <col min="15884" max="15884" width="1.7109375" style="69" customWidth="1"/>
    <col min="15885" max="15885" width="10.5703125" style="69" customWidth="1"/>
    <col min="15886" max="15886" width="1.7109375" style="69" customWidth="1"/>
    <col min="15887" max="15887" width="12.7109375" style="69" customWidth="1"/>
    <col min="15888" max="15888" width="1.7109375" style="69" customWidth="1"/>
    <col min="15889" max="15889" width="22.85546875" style="69" customWidth="1"/>
    <col min="15890" max="15890" width="4.7109375" style="69" customWidth="1"/>
    <col min="15891" max="15904" width="0" style="69" hidden="1" customWidth="1"/>
    <col min="15905" max="16129" width="9.140625" style="69"/>
    <col min="16130" max="16130" width="0" style="69" hidden="1" customWidth="1"/>
    <col min="16131" max="16131" width="11.140625" style="69" customWidth="1"/>
    <col min="16132" max="16132" width="1.7109375" style="69" customWidth="1"/>
    <col min="16133" max="16133" width="7.140625" style="69" bestFit="1" customWidth="1"/>
    <col min="16134" max="16134" width="1.7109375" style="69" customWidth="1"/>
    <col min="16135" max="16135" width="12.7109375" style="69" customWidth="1"/>
    <col min="16136" max="16136" width="1.7109375" style="69" customWidth="1"/>
    <col min="16137" max="16137" width="20.7109375" style="69" customWidth="1"/>
    <col min="16138" max="16138" width="2.7109375" style="69" customWidth="1"/>
    <col min="16139" max="16139" width="10.5703125" style="69" customWidth="1"/>
    <col min="16140" max="16140" width="1.7109375" style="69" customWidth="1"/>
    <col min="16141" max="16141" width="10.5703125" style="69" customWidth="1"/>
    <col min="16142" max="16142" width="1.7109375" style="69" customWidth="1"/>
    <col min="16143" max="16143" width="12.7109375" style="69" customWidth="1"/>
    <col min="16144" max="16144" width="1.7109375" style="69" customWidth="1"/>
    <col min="16145" max="16145" width="22.85546875" style="69" customWidth="1"/>
    <col min="16146" max="16146" width="4.7109375" style="69" customWidth="1"/>
    <col min="16147" max="16160" width="0" style="69" hidden="1" customWidth="1"/>
    <col min="16161" max="16384" width="9.140625" style="69"/>
  </cols>
  <sheetData>
    <row r="1" spans="2:37" ht="15" customHeight="1">
      <c r="B1" s="301" t="str">
        <f>Index!A1</f>
        <v xml:space="preserve">                                                               Office of the State Controller                                                                </v>
      </c>
      <c r="C1" s="301"/>
      <c r="D1" s="301"/>
      <c r="E1" s="301"/>
      <c r="F1" s="301"/>
      <c r="G1" s="301"/>
      <c r="H1" s="301"/>
      <c r="I1" s="301"/>
      <c r="J1" s="301"/>
      <c r="K1" s="301"/>
      <c r="L1" s="301"/>
      <c r="M1" s="301"/>
      <c r="N1" s="301"/>
      <c r="O1" s="301"/>
      <c r="P1" s="301"/>
      <c r="Q1" s="301"/>
      <c r="R1" s="301"/>
      <c r="S1" s="119"/>
      <c r="T1" s="119"/>
      <c r="U1" s="119"/>
      <c r="V1" s="119"/>
      <c r="W1" s="119"/>
      <c r="X1" s="119"/>
      <c r="Y1" s="119"/>
      <c r="Z1" s="119"/>
      <c r="AA1" s="119"/>
      <c r="AB1" s="119"/>
      <c r="AC1" s="119"/>
      <c r="AD1" s="119"/>
      <c r="AK1" s="289" t="str">
        <f>IF(Index!B19="na","NA","")</f>
        <v/>
      </c>
    </row>
    <row r="2" spans="2:37" ht="15" customHeight="1">
      <c r="B2" s="303" t="str">
        <f>Index!A2</f>
        <v>2018 Transfers - Interim Worksheets</v>
      </c>
      <c r="C2" s="303"/>
      <c r="D2" s="303"/>
      <c r="E2" s="303"/>
      <c r="F2" s="303"/>
      <c r="G2" s="303"/>
      <c r="H2" s="303"/>
      <c r="I2" s="303"/>
      <c r="J2" s="303"/>
      <c r="K2" s="303"/>
      <c r="L2" s="303"/>
      <c r="M2" s="303"/>
      <c r="N2" s="303"/>
      <c r="O2" s="303"/>
      <c r="P2" s="303"/>
      <c r="Q2" s="303"/>
      <c r="R2" s="303"/>
      <c r="S2" s="119"/>
      <c r="T2" s="119"/>
      <c r="U2" s="119"/>
      <c r="V2" s="119"/>
      <c r="W2" s="119"/>
      <c r="X2" s="119"/>
      <c r="Y2" s="119"/>
      <c r="Z2" s="119"/>
      <c r="AA2" s="119"/>
      <c r="AB2" s="119"/>
      <c r="AC2" s="119"/>
      <c r="AD2" s="119"/>
      <c r="AK2" s="289"/>
    </row>
    <row r="3" spans="2:37" s="70" customFormat="1" ht="15" customHeight="1">
      <c r="B3" s="300" t="s">
        <v>742</v>
      </c>
      <c r="C3" s="300"/>
      <c r="D3" s="300"/>
      <c r="E3" s="300"/>
      <c r="F3" s="300"/>
      <c r="G3" s="300"/>
      <c r="H3" s="300"/>
      <c r="I3" s="300"/>
      <c r="J3" s="300"/>
      <c r="K3" s="300"/>
      <c r="L3" s="300"/>
      <c r="M3" s="300"/>
      <c r="N3" s="300"/>
      <c r="O3" s="300"/>
      <c r="P3" s="300"/>
      <c r="Q3" s="300"/>
      <c r="R3" s="300"/>
      <c r="S3" s="119"/>
      <c r="T3" s="119"/>
      <c r="U3" s="119"/>
      <c r="V3" s="119"/>
      <c r="W3" s="119"/>
      <c r="X3" s="119"/>
      <c r="Y3" s="119"/>
      <c r="Z3" s="119"/>
      <c r="AA3" s="119"/>
      <c r="AB3" s="119"/>
      <c r="AC3" s="119"/>
      <c r="AD3" s="119"/>
      <c r="AK3" s="289"/>
    </row>
    <row r="4" spans="2:37" s="70" customFormat="1" ht="15" customHeight="1">
      <c r="B4" s="157"/>
      <c r="C4" s="158"/>
      <c r="D4" s="158"/>
      <c r="E4" s="158"/>
      <c r="F4" s="158"/>
      <c r="G4" s="158"/>
      <c r="H4" s="158"/>
      <c r="I4" s="157"/>
      <c r="J4" s="158"/>
      <c r="K4" s="158"/>
      <c r="L4" s="158"/>
      <c r="M4" s="158"/>
      <c r="N4" s="158"/>
      <c r="O4" s="166"/>
      <c r="P4" s="158"/>
      <c r="Q4" s="158"/>
      <c r="R4" s="156" t="s">
        <v>265</v>
      </c>
      <c r="S4" s="119"/>
      <c r="T4" s="119"/>
      <c r="U4" s="119"/>
      <c r="V4" s="119"/>
      <c r="W4" s="119"/>
      <c r="X4" s="119"/>
      <c r="Y4" s="119"/>
      <c r="Z4" s="119"/>
      <c r="AA4" s="119"/>
      <c r="AB4" s="119"/>
      <c r="AC4" s="119"/>
      <c r="AD4" s="119"/>
    </row>
    <row r="5" spans="2:37" s="72" customFormat="1" ht="15" customHeight="1">
      <c r="B5" s="129" t="s">
        <v>738</v>
      </c>
      <c r="C5" s="73"/>
      <c r="D5" s="73"/>
      <c r="E5" s="308" t="str">
        <f>AgyIdx</f>
        <v>01</v>
      </c>
      <c r="F5" s="308"/>
      <c r="G5" s="308"/>
      <c r="H5" s="308"/>
      <c r="I5" s="308"/>
      <c r="J5" s="308"/>
      <c r="K5" s="122"/>
      <c r="L5" s="129" t="s">
        <v>736</v>
      </c>
      <c r="M5" s="73"/>
      <c r="N5" s="73"/>
      <c r="O5" s="307" t="str">
        <f>Index!E12 &amp;  Index!E14</f>
        <v/>
      </c>
      <c r="P5" s="307"/>
      <c r="Q5" s="307"/>
      <c r="R5" s="307"/>
      <c r="S5" s="307"/>
      <c r="T5" s="307"/>
      <c r="U5" s="307"/>
      <c r="V5" s="307"/>
    </row>
    <row r="6" spans="2:37" s="72" customFormat="1" ht="15" customHeight="1">
      <c r="B6" s="129" t="s">
        <v>739</v>
      </c>
      <c r="C6" s="73"/>
      <c r="D6" s="73"/>
      <c r="E6" s="309" t="str">
        <f>Index!E11</f>
        <v>North Carolina General Assembly</v>
      </c>
      <c r="F6" s="309"/>
      <c r="G6" s="309"/>
      <c r="H6" s="309"/>
      <c r="I6" s="309"/>
      <c r="J6" s="309"/>
      <c r="K6" s="73"/>
      <c r="L6" s="129" t="s">
        <v>737</v>
      </c>
      <c r="M6" s="73"/>
      <c r="N6" s="73"/>
      <c r="O6" s="306">
        <f>Index!E13</f>
        <v>0</v>
      </c>
      <c r="P6" s="306"/>
      <c r="Q6" s="306"/>
      <c r="R6" s="306"/>
      <c r="S6" s="155"/>
      <c r="T6" s="155"/>
      <c r="U6" s="155"/>
      <c r="V6" s="155"/>
    </row>
    <row r="7" spans="2:37" s="72" customFormat="1" ht="15" customHeight="1">
      <c r="B7" s="129" t="s">
        <v>740</v>
      </c>
      <c r="C7" s="73"/>
      <c r="D7" s="148"/>
      <c r="E7" s="310"/>
      <c r="F7" s="310"/>
      <c r="G7" s="310"/>
      <c r="H7" s="310"/>
      <c r="I7" s="310"/>
      <c r="J7" s="310"/>
      <c r="K7" s="73"/>
      <c r="L7" s="149"/>
      <c r="M7" s="149"/>
      <c r="N7" s="149"/>
      <c r="O7" s="149"/>
      <c r="P7" s="149"/>
      <c r="Q7" s="149"/>
      <c r="R7" s="73"/>
      <c r="S7" s="73"/>
      <c r="T7" s="73"/>
      <c r="U7" s="73"/>
      <c r="V7" s="73"/>
    </row>
    <row r="8" spans="2:37" s="72" customFormat="1" ht="15" customHeight="1" thickBot="1">
      <c r="B8" s="74"/>
      <c r="C8" s="74"/>
      <c r="D8" s="74"/>
      <c r="E8" s="74"/>
      <c r="F8" s="74"/>
      <c r="G8" s="74"/>
      <c r="H8" s="74"/>
      <c r="I8" s="75"/>
      <c r="J8" s="74"/>
      <c r="K8" s="74"/>
      <c r="L8" s="74"/>
      <c r="M8" s="74"/>
      <c r="N8" s="74"/>
      <c r="O8" s="74"/>
      <c r="P8" s="74"/>
      <c r="Q8" s="74"/>
      <c r="R8" s="74"/>
      <c r="S8" s="73"/>
      <c r="T8" s="73"/>
      <c r="U8" s="73"/>
      <c r="V8" s="73"/>
    </row>
    <row r="9" spans="2:37" s="72" customFormat="1" ht="15" customHeight="1">
      <c r="B9" s="76"/>
      <c r="C9" s="76"/>
      <c r="D9" s="76"/>
      <c r="E9" s="76"/>
      <c r="F9" s="76"/>
      <c r="G9" s="76"/>
      <c r="H9" s="76"/>
      <c r="I9" s="77"/>
      <c r="J9" s="76"/>
      <c r="K9" s="76"/>
      <c r="L9" s="76"/>
      <c r="M9" s="76"/>
      <c r="N9" s="76"/>
      <c r="O9" s="76"/>
      <c r="P9" s="76"/>
      <c r="Q9" s="76"/>
      <c r="R9" s="73"/>
      <c r="S9" s="73"/>
      <c r="T9" s="73"/>
      <c r="U9" s="73"/>
      <c r="V9" s="73"/>
    </row>
    <row r="10" spans="2:37" s="72" customFormat="1" ht="15" customHeight="1" thickBot="1">
      <c r="B10" s="302" t="s">
        <v>730</v>
      </c>
      <c r="C10" s="302"/>
      <c r="D10" s="302"/>
      <c r="E10" s="302"/>
      <c r="F10" s="302"/>
      <c r="G10" s="302"/>
      <c r="H10" s="302"/>
      <c r="I10" s="77"/>
      <c r="J10" s="302" t="s">
        <v>811</v>
      </c>
      <c r="K10" s="302"/>
      <c r="L10" s="302"/>
      <c r="M10" s="302"/>
      <c r="N10" s="302"/>
      <c r="O10" s="302"/>
      <c r="P10" s="302"/>
      <c r="Q10" s="154"/>
      <c r="R10" s="73"/>
      <c r="S10" s="73"/>
      <c r="T10" s="73"/>
      <c r="U10" s="73"/>
      <c r="V10" s="73"/>
    </row>
    <row r="11" spans="2:37" s="72" customFormat="1" ht="15" customHeight="1">
      <c r="B11" s="73"/>
      <c r="C11" s="73"/>
      <c r="D11" s="73"/>
      <c r="E11" s="73"/>
      <c r="F11" s="159" t="s">
        <v>272</v>
      </c>
      <c r="G11" s="73"/>
      <c r="H11" s="73"/>
      <c r="I11" s="159"/>
      <c r="J11" s="73"/>
      <c r="K11" s="73"/>
      <c r="L11" s="73"/>
      <c r="M11" s="73"/>
      <c r="N11" s="159" t="s">
        <v>254</v>
      </c>
      <c r="O11" s="73"/>
      <c r="P11" s="73"/>
      <c r="Q11" s="73"/>
      <c r="R11" s="73"/>
      <c r="S11" s="73"/>
      <c r="T11" s="73"/>
      <c r="U11" s="73"/>
      <c r="V11" s="73"/>
    </row>
    <row r="12" spans="2:37" s="72" customFormat="1" ht="15" customHeight="1">
      <c r="B12" s="167" t="s">
        <v>701</v>
      </c>
      <c r="C12" s="73"/>
      <c r="D12" s="167" t="s">
        <v>274</v>
      </c>
      <c r="E12" s="73"/>
      <c r="F12" s="159" t="s">
        <v>149</v>
      </c>
      <c r="G12" s="73"/>
      <c r="H12" s="73"/>
      <c r="I12" s="159"/>
      <c r="J12" s="159" t="s">
        <v>701</v>
      </c>
      <c r="K12" s="73"/>
      <c r="L12" s="159" t="s">
        <v>274</v>
      </c>
      <c r="M12" s="73"/>
      <c r="N12" s="159" t="s">
        <v>149</v>
      </c>
      <c r="O12" s="73"/>
      <c r="P12" s="73"/>
      <c r="Q12" s="73"/>
      <c r="R12" s="73"/>
      <c r="S12" s="73"/>
      <c r="T12" s="73"/>
      <c r="U12" s="73"/>
      <c r="V12" s="73"/>
    </row>
    <row r="13" spans="2:37" s="72" customFormat="1" ht="15" customHeight="1" thickBot="1">
      <c r="B13" s="120" t="s">
        <v>729</v>
      </c>
      <c r="C13" s="159"/>
      <c r="D13" s="120" t="s">
        <v>729</v>
      </c>
      <c r="E13" s="159"/>
      <c r="F13" s="120" t="s">
        <v>729</v>
      </c>
      <c r="G13" s="73"/>
      <c r="H13" s="120" t="s">
        <v>273</v>
      </c>
      <c r="I13" s="159"/>
      <c r="J13" s="120" t="s">
        <v>729</v>
      </c>
      <c r="K13" s="154"/>
      <c r="L13" s="120" t="s">
        <v>729</v>
      </c>
      <c r="M13" s="159"/>
      <c r="N13" s="120" t="s">
        <v>729</v>
      </c>
      <c r="O13" s="73"/>
      <c r="P13" s="120" t="s">
        <v>273</v>
      </c>
      <c r="Q13" s="154"/>
      <c r="R13" s="120" t="s">
        <v>735</v>
      </c>
      <c r="S13" s="159"/>
      <c r="T13" s="159"/>
      <c r="U13" s="159"/>
      <c r="V13" s="159"/>
      <c r="W13" s="78"/>
      <c r="X13" s="78"/>
      <c r="Y13" s="78"/>
      <c r="Z13" s="78"/>
      <c r="AA13" s="78"/>
      <c r="AB13" s="78"/>
      <c r="AC13" s="78"/>
      <c r="AD13" s="78"/>
    </row>
    <row r="14" spans="2:37" s="72" customFormat="1" ht="15" customHeight="1">
      <c r="B14" s="160"/>
      <c r="C14" s="161"/>
      <c r="D14" s="162"/>
      <c r="E14" s="161"/>
      <c r="F14" s="162"/>
      <c r="G14" s="161"/>
      <c r="H14" s="163"/>
      <c r="I14" s="76"/>
      <c r="J14" s="164"/>
      <c r="K14" s="165"/>
      <c r="L14" s="162"/>
      <c r="M14" s="161"/>
      <c r="N14" s="162"/>
      <c r="O14" s="76"/>
      <c r="P14" s="163"/>
      <c r="Q14" s="168"/>
      <c r="R14" s="163"/>
      <c r="S14" s="79" t="b">
        <f>IF(OR(T14=0,T14=4),TRUE, FALSE)</f>
        <v>1</v>
      </c>
      <c r="T14" s="79">
        <f>COUNTIF(U14:X14,FALSE)</f>
        <v>0</v>
      </c>
      <c r="U14" s="80" t="b">
        <f>ISBLANK(B14)</f>
        <v>1</v>
      </c>
      <c r="V14" s="80" t="b">
        <f>ISBLANK(D14)</f>
        <v>1</v>
      </c>
      <c r="W14" s="80" t="b">
        <f>ISBLANK(F14)</f>
        <v>1</v>
      </c>
      <c r="X14" s="80" t="b">
        <f>ISBLANK(H14)</f>
        <v>1</v>
      </c>
      <c r="Y14" s="79" t="b">
        <f>IF(OR(Z14=0,Z14=4),TRUE, FALSE)</f>
        <v>1</v>
      </c>
      <c r="Z14" s="79">
        <f>COUNTIF(AA14:AD14,FALSE)</f>
        <v>0</v>
      </c>
      <c r="AA14" s="80" t="b">
        <f>ISBLANK(J14)</f>
        <v>1</v>
      </c>
      <c r="AB14" s="80" t="b">
        <f>ISBLANK(L14)</f>
        <v>1</v>
      </c>
      <c r="AC14" s="80" t="b">
        <f>ISBLANK(N14)</f>
        <v>1</v>
      </c>
      <c r="AD14" s="80" t="b">
        <f>ISBLANK(P14)</f>
        <v>1</v>
      </c>
      <c r="AE14" s="81" t="b">
        <f>IF(ISBLANK(F14),TRUE,VALUE(LEFT(F14,4))=4381)</f>
        <v>1</v>
      </c>
      <c r="AF14" s="81" t="b">
        <f>IF(ISBLANK(N14),TRUE,VALUE(LEFT(N14,4))=5381)</f>
        <v>1</v>
      </c>
    </row>
    <row r="15" spans="2:37" s="72" customFormat="1" ht="15" customHeight="1">
      <c r="B15" s="160"/>
      <c r="C15" s="161"/>
      <c r="D15" s="162"/>
      <c r="E15" s="161"/>
      <c r="F15" s="162"/>
      <c r="G15" s="161"/>
      <c r="H15" s="163"/>
      <c r="I15" s="76"/>
      <c r="J15" s="164"/>
      <c r="K15" s="165"/>
      <c r="L15" s="162"/>
      <c r="M15" s="161"/>
      <c r="N15" s="162"/>
      <c r="O15" s="76"/>
      <c r="P15" s="163"/>
      <c r="Q15" s="168"/>
      <c r="R15" s="163"/>
      <c r="S15" s="79" t="b">
        <f t="shared" ref="S15:S28" si="0">IF(OR(T15=0,T15=4),TRUE, FALSE)</f>
        <v>1</v>
      </c>
      <c r="T15" s="79">
        <f t="shared" ref="T15:T28" si="1">COUNTIF(U15:X15,FALSE)</f>
        <v>0</v>
      </c>
      <c r="U15" s="80" t="b">
        <f t="shared" ref="U15:U28" si="2">ISBLANK(B15)</f>
        <v>1</v>
      </c>
      <c r="V15" s="80" t="b">
        <f t="shared" ref="V15:V28" si="3">ISBLANK(D15)</f>
        <v>1</v>
      </c>
      <c r="W15" s="80" t="b">
        <f t="shared" ref="W15:W28" si="4">ISBLANK(F15)</f>
        <v>1</v>
      </c>
      <c r="X15" s="80" t="b">
        <f t="shared" ref="X15:X28" si="5">ISBLANK(H15)</f>
        <v>1</v>
      </c>
      <c r="Y15" s="79" t="b">
        <f t="shared" ref="Y15:Y28" si="6">IF(OR(Z15=0,Z15=4),TRUE, FALSE)</f>
        <v>1</v>
      </c>
      <c r="Z15" s="79">
        <f t="shared" ref="Z15:Z28" si="7">COUNTIF(AA15:AD15,FALSE)</f>
        <v>0</v>
      </c>
      <c r="AA15" s="80" t="b">
        <f t="shared" ref="AA15:AA28" si="8">ISBLANK(J15)</f>
        <v>1</v>
      </c>
      <c r="AB15" s="80" t="b">
        <f t="shared" ref="AB15:AB28" si="9">ISBLANK(L15)</f>
        <v>1</v>
      </c>
      <c r="AC15" s="80" t="b">
        <f t="shared" ref="AC15:AC28" si="10">ISBLANK(N15)</f>
        <v>1</v>
      </c>
      <c r="AD15" s="80" t="b">
        <f t="shared" ref="AD15:AD28" si="11">ISBLANK(P15)</f>
        <v>1</v>
      </c>
      <c r="AE15" s="81" t="b">
        <f t="shared" ref="AE15:AE28" si="12">IF(ISBLANK(F15),TRUE,VALUE(LEFT(F15,4))=4381)</f>
        <v>1</v>
      </c>
      <c r="AF15" s="81" t="b">
        <f t="shared" ref="AF15:AF28" si="13">IF(ISBLANK(N15),TRUE,VALUE(LEFT(N15,4))=5381)</f>
        <v>1</v>
      </c>
    </row>
    <row r="16" spans="2:37" s="72" customFormat="1" ht="15" customHeight="1">
      <c r="B16" s="164"/>
      <c r="C16" s="161"/>
      <c r="D16" s="162"/>
      <c r="E16" s="161"/>
      <c r="F16" s="162"/>
      <c r="G16" s="161"/>
      <c r="H16" s="163"/>
      <c r="I16" s="76"/>
      <c r="J16" s="164"/>
      <c r="K16" s="165"/>
      <c r="L16" s="162"/>
      <c r="M16" s="161"/>
      <c r="N16" s="162"/>
      <c r="O16" s="76"/>
      <c r="P16" s="163"/>
      <c r="Q16" s="168"/>
      <c r="R16" s="163"/>
      <c r="S16" s="79" t="b">
        <f t="shared" si="0"/>
        <v>1</v>
      </c>
      <c r="T16" s="79">
        <f t="shared" si="1"/>
        <v>0</v>
      </c>
      <c r="U16" s="80" t="b">
        <f t="shared" si="2"/>
        <v>1</v>
      </c>
      <c r="V16" s="80" t="b">
        <f t="shared" si="3"/>
        <v>1</v>
      </c>
      <c r="W16" s="80" t="b">
        <f t="shared" si="4"/>
        <v>1</v>
      </c>
      <c r="X16" s="80" t="b">
        <f t="shared" si="5"/>
        <v>1</v>
      </c>
      <c r="Y16" s="79" t="b">
        <f t="shared" si="6"/>
        <v>1</v>
      </c>
      <c r="Z16" s="79">
        <f t="shared" si="7"/>
        <v>0</v>
      </c>
      <c r="AA16" s="80" t="b">
        <f t="shared" si="8"/>
        <v>1</v>
      </c>
      <c r="AB16" s="80" t="b">
        <f t="shared" si="9"/>
        <v>1</v>
      </c>
      <c r="AC16" s="80" t="b">
        <f t="shared" si="10"/>
        <v>1</v>
      </c>
      <c r="AD16" s="80" t="b">
        <f t="shared" si="11"/>
        <v>1</v>
      </c>
      <c r="AE16" s="81" t="b">
        <f t="shared" si="12"/>
        <v>1</v>
      </c>
      <c r="AF16" s="81" t="b">
        <f t="shared" si="13"/>
        <v>1</v>
      </c>
    </row>
    <row r="17" spans="2:32" s="72" customFormat="1" ht="15" customHeight="1">
      <c r="B17" s="164"/>
      <c r="C17" s="161"/>
      <c r="D17" s="162"/>
      <c r="E17" s="161"/>
      <c r="F17" s="162"/>
      <c r="G17" s="161"/>
      <c r="H17" s="163"/>
      <c r="I17" s="76"/>
      <c r="J17" s="164"/>
      <c r="K17" s="165"/>
      <c r="L17" s="162"/>
      <c r="M17" s="161"/>
      <c r="N17" s="162"/>
      <c r="O17" s="76"/>
      <c r="P17" s="163"/>
      <c r="Q17" s="168"/>
      <c r="R17" s="163"/>
      <c r="S17" s="79" t="b">
        <f t="shared" si="0"/>
        <v>1</v>
      </c>
      <c r="T17" s="79">
        <f t="shared" si="1"/>
        <v>0</v>
      </c>
      <c r="U17" s="80" t="b">
        <f t="shared" si="2"/>
        <v>1</v>
      </c>
      <c r="V17" s="80" t="b">
        <f t="shared" si="3"/>
        <v>1</v>
      </c>
      <c r="W17" s="80" t="b">
        <f t="shared" si="4"/>
        <v>1</v>
      </c>
      <c r="X17" s="80" t="b">
        <f t="shared" si="5"/>
        <v>1</v>
      </c>
      <c r="Y17" s="79" t="b">
        <f t="shared" si="6"/>
        <v>1</v>
      </c>
      <c r="Z17" s="79">
        <f t="shared" si="7"/>
        <v>0</v>
      </c>
      <c r="AA17" s="80" t="b">
        <f t="shared" si="8"/>
        <v>1</v>
      </c>
      <c r="AB17" s="80" t="b">
        <f t="shared" si="9"/>
        <v>1</v>
      </c>
      <c r="AC17" s="80" t="b">
        <f t="shared" si="10"/>
        <v>1</v>
      </c>
      <c r="AD17" s="80" t="b">
        <f t="shared" si="11"/>
        <v>1</v>
      </c>
      <c r="AE17" s="81" t="b">
        <f t="shared" si="12"/>
        <v>1</v>
      </c>
      <c r="AF17" s="81" t="b">
        <f t="shared" si="13"/>
        <v>1</v>
      </c>
    </row>
    <row r="18" spans="2:32" s="72" customFormat="1" ht="15" customHeight="1">
      <c r="B18" s="164"/>
      <c r="C18" s="161"/>
      <c r="D18" s="162"/>
      <c r="E18" s="161"/>
      <c r="F18" s="162"/>
      <c r="G18" s="161"/>
      <c r="H18" s="163"/>
      <c r="I18" s="76"/>
      <c r="J18" s="164"/>
      <c r="K18" s="165"/>
      <c r="L18" s="162"/>
      <c r="M18" s="161"/>
      <c r="N18" s="162"/>
      <c r="O18" s="76"/>
      <c r="P18" s="163"/>
      <c r="Q18" s="168"/>
      <c r="R18" s="163"/>
      <c r="S18" s="79" t="b">
        <f t="shared" si="0"/>
        <v>1</v>
      </c>
      <c r="T18" s="79">
        <f t="shared" si="1"/>
        <v>0</v>
      </c>
      <c r="U18" s="80" t="b">
        <f t="shared" si="2"/>
        <v>1</v>
      </c>
      <c r="V18" s="80" t="b">
        <f t="shared" si="3"/>
        <v>1</v>
      </c>
      <c r="W18" s="80" t="b">
        <f t="shared" si="4"/>
        <v>1</v>
      </c>
      <c r="X18" s="80" t="b">
        <f t="shared" si="5"/>
        <v>1</v>
      </c>
      <c r="Y18" s="79" t="b">
        <f t="shared" si="6"/>
        <v>1</v>
      </c>
      <c r="Z18" s="79">
        <f t="shared" si="7"/>
        <v>0</v>
      </c>
      <c r="AA18" s="80" t="b">
        <f t="shared" si="8"/>
        <v>1</v>
      </c>
      <c r="AB18" s="80" t="b">
        <f t="shared" si="9"/>
        <v>1</v>
      </c>
      <c r="AC18" s="80" t="b">
        <f t="shared" si="10"/>
        <v>1</v>
      </c>
      <c r="AD18" s="80" t="b">
        <f t="shared" si="11"/>
        <v>1</v>
      </c>
      <c r="AE18" s="81" t="b">
        <f t="shared" si="12"/>
        <v>1</v>
      </c>
      <c r="AF18" s="81" t="b">
        <f t="shared" si="13"/>
        <v>1</v>
      </c>
    </row>
    <row r="19" spans="2:32" s="72" customFormat="1" ht="15" customHeight="1">
      <c r="B19" s="164"/>
      <c r="C19" s="161"/>
      <c r="D19" s="162"/>
      <c r="E19" s="161"/>
      <c r="F19" s="162"/>
      <c r="G19" s="161"/>
      <c r="H19" s="163"/>
      <c r="I19" s="76"/>
      <c r="J19" s="164"/>
      <c r="K19" s="165"/>
      <c r="L19" s="162"/>
      <c r="M19" s="161"/>
      <c r="N19" s="162"/>
      <c r="O19" s="76"/>
      <c r="P19" s="163"/>
      <c r="Q19" s="168"/>
      <c r="R19" s="163"/>
      <c r="S19" s="79" t="b">
        <f t="shared" si="0"/>
        <v>1</v>
      </c>
      <c r="T19" s="79">
        <f t="shared" si="1"/>
        <v>0</v>
      </c>
      <c r="U19" s="80" t="b">
        <f t="shared" si="2"/>
        <v>1</v>
      </c>
      <c r="V19" s="80" t="b">
        <f t="shared" si="3"/>
        <v>1</v>
      </c>
      <c r="W19" s="80" t="b">
        <f t="shared" si="4"/>
        <v>1</v>
      </c>
      <c r="X19" s="80" t="b">
        <f t="shared" si="5"/>
        <v>1</v>
      </c>
      <c r="Y19" s="79" t="b">
        <f t="shared" si="6"/>
        <v>1</v>
      </c>
      <c r="Z19" s="79">
        <f t="shared" si="7"/>
        <v>0</v>
      </c>
      <c r="AA19" s="80" t="b">
        <f t="shared" si="8"/>
        <v>1</v>
      </c>
      <c r="AB19" s="80" t="b">
        <f t="shared" si="9"/>
        <v>1</v>
      </c>
      <c r="AC19" s="80" t="b">
        <f t="shared" si="10"/>
        <v>1</v>
      </c>
      <c r="AD19" s="80" t="b">
        <f t="shared" si="11"/>
        <v>1</v>
      </c>
      <c r="AE19" s="81" t="b">
        <f t="shared" si="12"/>
        <v>1</v>
      </c>
      <c r="AF19" s="81" t="b">
        <f t="shared" si="13"/>
        <v>1</v>
      </c>
    </row>
    <row r="20" spans="2:32" s="72" customFormat="1" ht="15" customHeight="1">
      <c r="B20" s="164"/>
      <c r="C20" s="161"/>
      <c r="D20" s="162"/>
      <c r="E20" s="161"/>
      <c r="F20" s="162"/>
      <c r="G20" s="161"/>
      <c r="H20" s="163"/>
      <c r="I20" s="76"/>
      <c r="J20" s="164"/>
      <c r="K20" s="165"/>
      <c r="L20" s="162"/>
      <c r="M20" s="161"/>
      <c r="N20" s="162"/>
      <c r="O20" s="76"/>
      <c r="P20" s="163"/>
      <c r="Q20" s="168"/>
      <c r="R20" s="163"/>
      <c r="S20" s="79" t="b">
        <f t="shared" si="0"/>
        <v>1</v>
      </c>
      <c r="T20" s="79">
        <f t="shared" si="1"/>
        <v>0</v>
      </c>
      <c r="U20" s="80" t="b">
        <f t="shared" si="2"/>
        <v>1</v>
      </c>
      <c r="V20" s="80" t="b">
        <f t="shared" si="3"/>
        <v>1</v>
      </c>
      <c r="W20" s="80" t="b">
        <f t="shared" si="4"/>
        <v>1</v>
      </c>
      <c r="X20" s="80" t="b">
        <f t="shared" si="5"/>
        <v>1</v>
      </c>
      <c r="Y20" s="79" t="b">
        <f t="shared" si="6"/>
        <v>1</v>
      </c>
      <c r="Z20" s="79">
        <f t="shared" si="7"/>
        <v>0</v>
      </c>
      <c r="AA20" s="80" t="b">
        <f t="shared" si="8"/>
        <v>1</v>
      </c>
      <c r="AB20" s="80" t="b">
        <f t="shared" si="9"/>
        <v>1</v>
      </c>
      <c r="AC20" s="80" t="b">
        <f t="shared" si="10"/>
        <v>1</v>
      </c>
      <c r="AD20" s="80" t="b">
        <f t="shared" si="11"/>
        <v>1</v>
      </c>
      <c r="AE20" s="81" t="b">
        <f t="shared" si="12"/>
        <v>1</v>
      </c>
      <c r="AF20" s="81" t="b">
        <f t="shared" si="13"/>
        <v>1</v>
      </c>
    </row>
    <row r="21" spans="2:32" s="72" customFormat="1" ht="15" customHeight="1">
      <c r="B21" s="164"/>
      <c r="C21" s="161"/>
      <c r="D21" s="162"/>
      <c r="E21" s="161"/>
      <c r="F21" s="162"/>
      <c r="G21" s="161"/>
      <c r="H21" s="163"/>
      <c r="I21" s="76"/>
      <c r="J21" s="164"/>
      <c r="K21" s="165"/>
      <c r="L21" s="162"/>
      <c r="M21" s="161"/>
      <c r="N21" s="162"/>
      <c r="O21" s="76"/>
      <c r="P21" s="163"/>
      <c r="Q21" s="168"/>
      <c r="R21" s="163"/>
      <c r="S21" s="79" t="b">
        <f t="shared" si="0"/>
        <v>1</v>
      </c>
      <c r="T21" s="79">
        <f t="shared" si="1"/>
        <v>0</v>
      </c>
      <c r="U21" s="80" t="b">
        <f t="shared" si="2"/>
        <v>1</v>
      </c>
      <c r="V21" s="80" t="b">
        <f t="shared" si="3"/>
        <v>1</v>
      </c>
      <c r="W21" s="80" t="b">
        <f t="shared" si="4"/>
        <v>1</v>
      </c>
      <c r="X21" s="80" t="b">
        <f t="shared" si="5"/>
        <v>1</v>
      </c>
      <c r="Y21" s="79" t="b">
        <f t="shared" si="6"/>
        <v>1</v>
      </c>
      <c r="Z21" s="79">
        <f t="shared" si="7"/>
        <v>0</v>
      </c>
      <c r="AA21" s="80" t="b">
        <f t="shared" si="8"/>
        <v>1</v>
      </c>
      <c r="AB21" s="80" t="b">
        <f t="shared" si="9"/>
        <v>1</v>
      </c>
      <c r="AC21" s="80" t="b">
        <f t="shared" si="10"/>
        <v>1</v>
      </c>
      <c r="AD21" s="80" t="b">
        <f t="shared" si="11"/>
        <v>1</v>
      </c>
      <c r="AE21" s="81" t="b">
        <f t="shared" si="12"/>
        <v>1</v>
      </c>
      <c r="AF21" s="81" t="b">
        <f t="shared" si="13"/>
        <v>1</v>
      </c>
    </row>
    <row r="22" spans="2:32" s="72" customFormat="1" ht="15" customHeight="1">
      <c r="B22" s="164"/>
      <c r="C22" s="161"/>
      <c r="D22" s="162"/>
      <c r="E22" s="161"/>
      <c r="F22" s="162"/>
      <c r="G22" s="161"/>
      <c r="H22" s="163"/>
      <c r="I22" s="76"/>
      <c r="J22" s="164"/>
      <c r="K22" s="165"/>
      <c r="L22" s="162"/>
      <c r="M22" s="161"/>
      <c r="N22" s="162"/>
      <c r="O22" s="76"/>
      <c r="P22" s="163"/>
      <c r="Q22" s="168"/>
      <c r="R22" s="163"/>
      <c r="S22" s="79" t="b">
        <f t="shared" si="0"/>
        <v>1</v>
      </c>
      <c r="T22" s="79">
        <f t="shared" si="1"/>
        <v>0</v>
      </c>
      <c r="U22" s="80" t="b">
        <f t="shared" si="2"/>
        <v>1</v>
      </c>
      <c r="V22" s="80" t="b">
        <f t="shared" si="3"/>
        <v>1</v>
      </c>
      <c r="W22" s="80" t="b">
        <f t="shared" si="4"/>
        <v>1</v>
      </c>
      <c r="X22" s="80" t="b">
        <f t="shared" si="5"/>
        <v>1</v>
      </c>
      <c r="Y22" s="79" t="b">
        <f t="shared" si="6"/>
        <v>1</v>
      </c>
      <c r="Z22" s="79">
        <f t="shared" si="7"/>
        <v>0</v>
      </c>
      <c r="AA22" s="80" t="b">
        <f t="shared" si="8"/>
        <v>1</v>
      </c>
      <c r="AB22" s="80" t="b">
        <f t="shared" si="9"/>
        <v>1</v>
      </c>
      <c r="AC22" s="80" t="b">
        <f t="shared" si="10"/>
        <v>1</v>
      </c>
      <c r="AD22" s="80" t="b">
        <f t="shared" si="11"/>
        <v>1</v>
      </c>
      <c r="AE22" s="81" t="b">
        <f t="shared" si="12"/>
        <v>1</v>
      </c>
      <c r="AF22" s="81" t="b">
        <f t="shared" si="13"/>
        <v>1</v>
      </c>
    </row>
    <row r="23" spans="2:32" s="72" customFormat="1" ht="15" customHeight="1">
      <c r="B23" s="164"/>
      <c r="C23" s="161"/>
      <c r="D23" s="162"/>
      <c r="E23" s="161"/>
      <c r="F23" s="162"/>
      <c r="G23" s="161"/>
      <c r="H23" s="163"/>
      <c r="I23" s="76"/>
      <c r="J23" s="164"/>
      <c r="K23" s="165"/>
      <c r="L23" s="162"/>
      <c r="M23" s="161"/>
      <c r="N23" s="162"/>
      <c r="O23" s="76"/>
      <c r="P23" s="163"/>
      <c r="Q23" s="168"/>
      <c r="R23" s="163"/>
      <c r="S23" s="79" t="b">
        <f t="shared" si="0"/>
        <v>1</v>
      </c>
      <c r="T23" s="79">
        <f t="shared" si="1"/>
        <v>0</v>
      </c>
      <c r="U23" s="80" t="b">
        <f t="shared" si="2"/>
        <v>1</v>
      </c>
      <c r="V23" s="80" t="b">
        <f t="shared" si="3"/>
        <v>1</v>
      </c>
      <c r="W23" s="80" t="b">
        <f t="shared" si="4"/>
        <v>1</v>
      </c>
      <c r="X23" s="80" t="b">
        <f t="shared" si="5"/>
        <v>1</v>
      </c>
      <c r="Y23" s="79" t="b">
        <f t="shared" si="6"/>
        <v>1</v>
      </c>
      <c r="Z23" s="79">
        <f t="shared" si="7"/>
        <v>0</v>
      </c>
      <c r="AA23" s="80" t="b">
        <f t="shared" si="8"/>
        <v>1</v>
      </c>
      <c r="AB23" s="80" t="b">
        <f t="shared" si="9"/>
        <v>1</v>
      </c>
      <c r="AC23" s="80" t="b">
        <f t="shared" si="10"/>
        <v>1</v>
      </c>
      <c r="AD23" s="80" t="b">
        <f t="shared" si="11"/>
        <v>1</v>
      </c>
      <c r="AE23" s="81" t="b">
        <f t="shared" si="12"/>
        <v>1</v>
      </c>
      <c r="AF23" s="81" t="b">
        <f t="shared" si="13"/>
        <v>1</v>
      </c>
    </row>
    <row r="24" spans="2:32" s="72" customFormat="1" ht="15" customHeight="1">
      <c r="B24" s="164"/>
      <c r="C24" s="161"/>
      <c r="D24" s="162"/>
      <c r="E24" s="161"/>
      <c r="F24" s="162"/>
      <c r="G24" s="161"/>
      <c r="H24" s="163"/>
      <c r="I24" s="76"/>
      <c r="J24" s="164"/>
      <c r="K24" s="165"/>
      <c r="L24" s="162"/>
      <c r="M24" s="161"/>
      <c r="N24" s="162"/>
      <c r="O24" s="76"/>
      <c r="P24" s="163"/>
      <c r="Q24" s="168"/>
      <c r="R24" s="163"/>
      <c r="S24" s="79" t="b">
        <f t="shared" si="0"/>
        <v>1</v>
      </c>
      <c r="T24" s="79">
        <f t="shared" si="1"/>
        <v>0</v>
      </c>
      <c r="U24" s="80" t="b">
        <f t="shared" si="2"/>
        <v>1</v>
      </c>
      <c r="V24" s="80" t="b">
        <f t="shared" si="3"/>
        <v>1</v>
      </c>
      <c r="W24" s="80" t="b">
        <f t="shared" si="4"/>
        <v>1</v>
      </c>
      <c r="X24" s="80" t="b">
        <f t="shared" si="5"/>
        <v>1</v>
      </c>
      <c r="Y24" s="79" t="b">
        <f t="shared" si="6"/>
        <v>1</v>
      </c>
      <c r="Z24" s="79">
        <f t="shared" si="7"/>
        <v>0</v>
      </c>
      <c r="AA24" s="80" t="b">
        <f t="shared" si="8"/>
        <v>1</v>
      </c>
      <c r="AB24" s="80" t="b">
        <f t="shared" si="9"/>
        <v>1</v>
      </c>
      <c r="AC24" s="80" t="b">
        <f t="shared" si="10"/>
        <v>1</v>
      </c>
      <c r="AD24" s="80" t="b">
        <f t="shared" si="11"/>
        <v>1</v>
      </c>
      <c r="AE24" s="81" t="b">
        <f t="shared" si="12"/>
        <v>1</v>
      </c>
      <c r="AF24" s="81" t="b">
        <f t="shared" si="13"/>
        <v>1</v>
      </c>
    </row>
    <row r="25" spans="2:32" s="72" customFormat="1" ht="15" customHeight="1">
      <c r="B25" s="164"/>
      <c r="C25" s="161"/>
      <c r="D25" s="162"/>
      <c r="E25" s="161"/>
      <c r="F25" s="162"/>
      <c r="G25" s="161"/>
      <c r="H25" s="163"/>
      <c r="I25" s="76"/>
      <c r="J25" s="164"/>
      <c r="K25" s="165"/>
      <c r="L25" s="162"/>
      <c r="M25" s="161"/>
      <c r="N25" s="162"/>
      <c r="O25" s="76"/>
      <c r="P25" s="163"/>
      <c r="Q25" s="168"/>
      <c r="R25" s="163"/>
      <c r="S25" s="79" t="b">
        <f t="shared" si="0"/>
        <v>1</v>
      </c>
      <c r="T25" s="79">
        <f t="shared" si="1"/>
        <v>0</v>
      </c>
      <c r="U25" s="80" t="b">
        <f t="shared" si="2"/>
        <v>1</v>
      </c>
      <c r="V25" s="80" t="b">
        <f t="shared" si="3"/>
        <v>1</v>
      </c>
      <c r="W25" s="80" t="b">
        <f t="shared" si="4"/>
        <v>1</v>
      </c>
      <c r="X25" s="80" t="b">
        <f t="shared" si="5"/>
        <v>1</v>
      </c>
      <c r="Y25" s="79" t="b">
        <f t="shared" si="6"/>
        <v>1</v>
      </c>
      <c r="Z25" s="79">
        <f t="shared" si="7"/>
        <v>0</v>
      </c>
      <c r="AA25" s="80" t="b">
        <f t="shared" si="8"/>
        <v>1</v>
      </c>
      <c r="AB25" s="80" t="b">
        <f t="shared" si="9"/>
        <v>1</v>
      </c>
      <c r="AC25" s="80" t="b">
        <f t="shared" si="10"/>
        <v>1</v>
      </c>
      <c r="AD25" s="80" t="b">
        <f t="shared" si="11"/>
        <v>1</v>
      </c>
      <c r="AE25" s="81" t="b">
        <f t="shared" si="12"/>
        <v>1</v>
      </c>
      <c r="AF25" s="81" t="b">
        <f t="shared" si="13"/>
        <v>1</v>
      </c>
    </row>
    <row r="26" spans="2:32" s="72" customFormat="1" ht="15" customHeight="1">
      <c r="B26" s="164"/>
      <c r="C26" s="161"/>
      <c r="D26" s="162"/>
      <c r="E26" s="161"/>
      <c r="F26" s="162"/>
      <c r="G26" s="161"/>
      <c r="H26" s="163"/>
      <c r="I26" s="76"/>
      <c r="J26" s="164"/>
      <c r="K26" s="165"/>
      <c r="L26" s="162"/>
      <c r="M26" s="161"/>
      <c r="N26" s="162"/>
      <c r="O26" s="76"/>
      <c r="P26" s="163"/>
      <c r="Q26" s="168"/>
      <c r="R26" s="163"/>
      <c r="S26" s="79" t="b">
        <f t="shared" si="0"/>
        <v>1</v>
      </c>
      <c r="T26" s="79">
        <f t="shared" si="1"/>
        <v>0</v>
      </c>
      <c r="U26" s="80" t="b">
        <f t="shared" si="2"/>
        <v>1</v>
      </c>
      <c r="V26" s="80" t="b">
        <f t="shared" si="3"/>
        <v>1</v>
      </c>
      <c r="W26" s="80" t="b">
        <f t="shared" si="4"/>
        <v>1</v>
      </c>
      <c r="X26" s="80" t="b">
        <f t="shared" si="5"/>
        <v>1</v>
      </c>
      <c r="Y26" s="79" t="b">
        <f t="shared" si="6"/>
        <v>1</v>
      </c>
      <c r="Z26" s="79">
        <f t="shared" si="7"/>
        <v>0</v>
      </c>
      <c r="AA26" s="80" t="b">
        <f t="shared" si="8"/>
        <v>1</v>
      </c>
      <c r="AB26" s="80" t="b">
        <f t="shared" si="9"/>
        <v>1</v>
      </c>
      <c r="AC26" s="80" t="b">
        <f t="shared" si="10"/>
        <v>1</v>
      </c>
      <c r="AD26" s="80" t="b">
        <f t="shared" si="11"/>
        <v>1</v>
      </c>
      <c r="AE26" s="81" t="b">
        <f t="shared" si="12"/>
        <v>1</v>
      </c>
      <c r="AF26" s="81" t="b">
        <f t="shared" si="13"/>
        <v>1</v>
      </c>
    </row>
    <row r="27" spans="2:32" s="72" customFormat="1" ht="15" customHeight="1">
      <c r="B27" s="164"/>
      <c r="C27" s="161"/>
      <c r="D27" s="162"/>
      <c r="E27" s="161"/>
      <c r="F27" s="162"/>
      <c r="G27" s="161"/>
      <c r="H27" s="163"/>
      <c r="I27" s="76"/>
      <c r="J27" s="164"/>
      <c r="K27" s="165"/>
      <c r="L27" s="162"/>
      <c r="M27" s="161"/>
      <c r="N27" s="162"/>
      <c r="O27" s="76"/>
      <c r="P27" s="163"/>
      <c r="Q27" s="168"/>
      <c r="R27" s="163"/>
      <c r="S27" s="79" t="b">
        <f t="shared" si="0"/>
        <v>1</v>
      </c>
      <c r="T27" s="79">
        <f t="shared" si="1"/>
        <v>0</v>
      </c>
      <c r="U27" s="80" t="b">
        <f t="shared" si="2"/>
        <v>1</v>
      </c>
      <c r="V27" s="80" t="b">
        <f t="shared" si="3"/>
        <v>1</v>
      </c>
      <c r="W27" s="80" t="b">
        <f t="shared" si="4"/>
        <v>1</v>
      </c>
      <c r="X27" s="80" t="b">
        <f t="shared" si="5"/>
        <v>1</v>
      </c>
      <c r="Y27" s="79" t="b">
        <f t="shared" si="6"/>
        <v>1</v>
      </c>
      <c r="Z27" s="79">
        <f t="shared" si="7"/>
        <v>0</v>
      </c>
      <c r="AA27" s="80" t="b">
        <f t="shared" si="8"/>
        <v>1</v>
      </c>
      <c r="AB27" s="80" t="b">
        <f t="shared" si="9"/>
        <v>1</v>
      </c>
      <c r="AC27" s="80" t="b">
        <f t="shared" si="10"/>
        <v>1</v>
      </c>
      <c r="AD27" s="80" t="b">
        <f t="shared" si="11"/>
        <v>1</v>
      </c>
      <c r="AE27" s="81" t="b">
        <f t="shared" si="12"/>
        <v>1</v>
      </c>
      <c r="AF27" s="81" t="b">
        <f t="shared" si="13"/>
        <v>1</v>
      </c>
    </row>
    <row r="28" spans="2:32" s="72" customFormat="1" ht="15" customHeight="1">
      <c r="B28" s="164"/>
      <c r="C28" s="161"/>
      <c r="D28" s="162"/>
      <c r="E28" s="161"/>
      <c r="F28" s="162"/>
      <c r="G28" s="161"/>
      <c r="H28" s="163"/>
      <c r="I28" s="76"/>
      <c r="J28" s="164"/>
      <c r="K28" s="165"/>
      <c r="L28" s="162"/>
      <c r="M28" s="161"/>
      <c r="N28" s="162"/>
      <c r="O28" s="76"/>
      <c r="P28" s="163"/>
      <c r="Q28" s="168"/>
      <c r="R28" s="163"/>
      <c r="S28" s="79" t="b">
        <f t="shared" si="0"/>
        <v>1</v>
      </c>
      <c r="T28" s="79">
        <f t="shared" si="1"/>
        <v>0</v>
      </c>
      <c r="U28" s="80" t="b">
        <f t="shared" si="2"/>
        <v>1</v>
      </c>
      <c r="V28" s="80" t="b">
        <f t="shared" si="3"/>
        <v>1</v>
      </c>
      <c r="W28" s="80" t="b">
        <f t="shared" si="4"/>
        <v>1</v>
      </c>
      <c r="X28" s="80" t="b">
        <f t="shared" si="5"/>
        <v>1</v>
      </c>
      <c r="Y28" s="79" t="b">
        <f t="shared" si="6"/>
        <v>1</v>
      </c>
      <c r="Z28" s="79">
        <f t="shared" si="7"/>
        <v>0</v>
      </c>
      <c r="AA28" s="80" t="b">
        <f t="shared" si="8"/>
        <v>1</v>
      </c>
      <c r="AB28" s="80" t="b">
        <f t="shared" si="9"/>
        <v>1</v>
      </c>
      <c r="AC28" s="80" t="b">
        <f t="shared" si="10"/>
        <v>1</v>
      </c>
      <c r="AD28" s="80" t="b">
        <f t="shared" si="11"/>
        <v>1</v>
      </c>
      <c r="AE28" s="81" t="b">
        <f t="shared" si="12"/>
        <v>1</v>
      </c>
      <c r="AF28" s="81" t="b">
        <f t="shared" si="13"/>
        <v>1</v>
      </c>
    </row>
    <row r="29" spans="2:32" s="72" customFormat="1" ht="15" customHeight="1">
      <c r="B29" s="73"/>
      <c r="C29" s="76"/>
      <c r="D29" s="76"/>
      <c r="E29" s="76"/>
      <c r="F29" s="154"/>
      <c r="G29" s="154"/>
      <c r="H29" s="169"/>
      <c r="I29" s="76"/>
      <c r="J29" s="76"/>
      <c r="K29" s="76"/>
      <c r="L29" s="76"/>
      <c r="M29" s="76"/>
      <c r="N29" s="154"/>
      <c r="O29" s="154"/>
      <c r="P29" s="169"/>
      <c r="Q29" s="169"/>
      <c r="R29" s="170"/>
      <c r="S29" s="79">
        <f>COUNTIF(S14:S28,FALSE)</f>
        <v>0</v>
      </c>
      <c r="T29" s="171"/>
      <c r="U29" s="171"/>
      <c r="V29" s="171"/>
      <c r="W29" s="82"/>
      <c r="X29" s="82"/>
      <c r="Y29" s="79">
        <f>COUNTIF(Y14:Y28,FALSE)</f>
        <v>0</v>
      </c>
      <c r="Z29" s="82"/>
      <c r="AA29" s="82"/>
      <c r="AB29" s="82"/>
      <c r="AC29" s="82"/>
      <c r="AD29" s="82"/>
      <c r="AE29" s="82">
        <f>COUNTIF(AE14:AE28,FALSE)</f>
        <v>0</v>
      </c>
      <c r="AF29" s="82">
        <f>COUNTIF(AF14:AF28,FALSE)</f>
        <v>0</v>
      </c>
    </row>
    <row r="30" spans="2:32" s="83" customFormat="1" ht="21.75" customHeight="1">
      <c r="C30" s="84"/>
      <c r="D30" s="84"/>
      <c r="E30" s="84"/>
      <c r="F30" s="304"/>
      <c r="G30" s="304"/>
      <c r="H30" s="304"/>
      <c r="I30" s="84"/>
      <c r="J30" s="84"/>
      <c r="K30" s="84"/>
      <c r="L30" s="84"/>
      <c r="M30" s="305"/>
      <c r="N30" s="305"/>
      <c r="O30" s="150"/>
      <c r="P30" s="151"/>
      <c r="Q30" s="151"/>
      <c r="R30" s="82"/>
    </row>
    <row r="31" spans="2:32" ht="20.85" customHeight="1"/>
    <row r="32" spans="2:32" ht="20.85" customHeight="1"/>
    <row r="33" spans="1:30" ht="20.85" customHeight="1">
      <c r="A33" s="14" t="str">
        <f ca="1">MID(CELL("filename",A3),FIND("]",CELL("filename",A3))+1,256)</f>
        <v>560</v>
      </c>
      <c r="B33" s="201" t="s">
        <v>759</v>
      </c>
    </row>
    <row r="34" spans="1:30" ht="20.85" customHeight="1">
      <c r="A34" s="14" t="s">
        <v>86</v>
      </c>
      <c r="B34" s="200" t="s">
        <v>744</v>
      </c>
    </row>
    <row r="35" spans="1:30" ht="20.85" customHeight="1">
      <c r="A35" s="14" t="s">
        <v>87</v>
      </c>
      <c r="B35" s="14" t="str">
        <f t="shared" ref="B35:B43" ca="1" si="14">IF(ISNA(INDEX(ErrorTable,MATCH($A$33&amp;$A35&amp;FALSE,ErrorKey,0),6)),"",INDEX(ErrorTable,MATCH($A$33&amp;$A35&amp;FALSE,ErrorKey,0),6))</f>
        <v/>
      </c>
    </row>
    <row r="36" spans="1:30" ht="20.85" customHeight="1">
      <c r="A36" s="14" t="s">
        <v>88</v>
      </c>
      <c r="B36" s="14" t="str">
        <f t="shared" ca="1" si="14"/>
        <v/>
      </c>
    </row>
    <row r="37" spans="1:30" ht="20.85" customHeight="1">
      <c r="A37" s="14" t="s">
        <v>90</v>
      </c>
      <c r="B37" s="14" t="str">
        <f t="shared" ca="1" si="14"/>
        <v/>
      </c>
      <c r="F37" s="69" t="s">
        <v>241</v>
      </c>
      <c r="N37" s="69" t="s">
        <v>241</v>
      </c>
      <c r="R37" s="69" t="s">
        <v>241</v>
      </c>
    </row>
    <row r="38" spans="1:30" ht="20.85" customHeight="1">
      <c r="A38" s="14" t="s">
        <v>91</v>
      </c>
      <c r="B38" s="14" t="str">
        <f t="shared" ca="1" si="14"/>
        <v/>
      </c>
    </row>
    <row r="39" spans="1:30" ht="20.85" customHeight="1">
      <c r="A39" s="14" t="s">
        <v>92</v>
      </c>
      <c r="B39" s="14" t="str">
        <f t="shared" ca="1" si="14"/>
        <v/>
      </c>
    </row>
    <row r="40" spans="1:30" ht="20.85" customHeight="1">
      <c r="A40" s="14" t="s">
        <v>93</v>
      </c>
      <c r="B40" s="14" t="str">
        <f t="shared" ca="1" si="14"/>
        <v/>
      </c>
    </row>
    <row r="41" spans="1:30" ht="20.85" customHeight="1">
      <c r="A41" s="14" t="s">
        <v>94</v>
      </c>
      <c r="B41" s="14" t="str">
        <f t="shared" ca="1" si="14"/>
        <v/>
      </c>
    </row>
    <row r="42" spans="1:30" ht="20.85" customHeight="1">
      <c r="A42" s="14" t="s">
        <v>95</v>
      </c>
      <c r="B42" s="14" t="str">
        <f t="shared" ca="1" si="14"/>
        <v/>
      </c>
    </row>
    <row r="43" spans="1:30" ht="20.85" customHeight="1">
      <c r="A43" s="14" t="s">
        <v>96</v>
      </c>
      <c r="B43" s="14" t="str">
        <f t="shared" ca="1" si="14"/>
        <v/>
      </c>
    </row>
    <row r="44" spans="1:30" ht="20.85" customHeight="1">
      <c r="F44" s="69" t="s">
        <v>241</v>
      </c>
    </row>
    <row r="45" spans="1:30" ht="20.85" customHeight="1"/>
    <row r="46" spans="1:30" ht="20.85" customHeight="1"/>
    <row r="47" spans="1:30" ht="20.85" customHeight="1">
      <c r="F47" s="89" t="s">
        <v>241</v>
      </c>
      <c r="G47" s="89"/>
      <c r="M47" s="89"/>
      <c r="N47" s="90" t="s">
        <v>241</v>
      </c>
      <c r="O47" s="90"/>
      <c r="R47" s="91" t="s">
        <v>241</v>
      </c>
      <c r="S47" s="91"/>
      <c r="T47" s="91"/>
      <c r="U47" s="91"/>
      <c r="V47" s="91"/>
      <c r="W47" s="91"/>
      <c r="X47" s="91"/>
      <c r="Y47" s="91"/>
      <c r="Z47" s="91"/>
      <c r="AA47" s="91"/>
      <c r="AB47" s="91"/>
      <c r="AC47" s="91"/>
      <c r="AD47" s="91"/>
    </row>
  </sheetData>
  <sheetProtection formatColumns="0" formatRows="0"/>
  <dataConsolidate/>
  <mergeCells count="13">
    <mergeCell ref="F30:H30"/>
    <mergeCell ref="M30:N30"/>
    <mergeCell ref="O6:R6"/>
    <mergeCell ref="O5:V5"/>
    <mergeCell ref="E5:J5"/>
    <mergeCell ref="E6:J6"/>
    <mergeCell ref="E7:J7"/>
    <mergeCell ref="AK1:AK3"/>
    <mergeCell ref="B3:R3"/>
    <mergeCell ref="B1:R1"/>
    <mergeCell ref="B10:H10"/>
    <mergeCell ref="J10:P10"/>
    <mergeCell ref="B2:R2"/>
  </mergeCells>
  <conditionalFormatting sqref="S1:AD4">
    <cfRule type="cellIs" dxfId="1" priority="3" stopIfTrue="1" operator="equal">
      <formula>"na"</formula>
    </cfRule>
  </conditionalFormatting>
  <conditionalFormatting sqref="AK1:AK3">
    <cfRule type="cellIs" dxfId="0" priority="1" stopIfTrue="1" operator="equal">
      <formula>"na"</formula>
    </cfRule>
  </conditionalFormatting>
  <dataValidations count="2">
    <dataValidation type="textLength" operator="equal" allowBlank="1" showInputMessage="1" showErrorMessage="1" errorTitle="Invalid data!" error="Company number must be 4 digits." sqref="B14:B28 IY14:IY28 SU14:SU28 ACQ14:ACQ28 AMM14:AMM28 AWI14:AWI28 BGE14:BGE28 BQA14:BQA28 BZW14:BZW28 CJS14:CJS28 CTO14:CTO28 DDK14:DDK28 DNG14:DNG28 DXC14:DXC28 EGY14:EGY28 EQU14:EQU28 FAQ14:FAQ28 FKM14:FKM28 FUI14:FUI28 GEE14:GEE28 GOA14:GOA28 GXW14:GXW28 HHS14:HHS28 HRO14:HRO28 IBK14:IBK28 ILG14:ILG28 IVC14:IVC28 JEY14:JEY28 JOU14:JOU28 JYQ14:JYQ28 KIM14:KIM28 KSI14:KSI28 LCE14:LCE28 LMA14:LMA28 LVW14:LVW28 MFS14:MFS28 MPO14:MPO28 MZK14:MZK28 NJG14:NJG28 NTC14:NTC28 OCY14:OCY28 OMU14:OMU28 OWQ14:OWQ28 PGM14:PGM28 PQI14:PQI28 QAE14:QAE28 QKA14:QKA28 QTW14:QTW28 RDS14:RDS28 RNO14:RNO28 RXK14:RXK28 SHG14:SHG28 SRC14:SRC28 TAY14:TAY28 TKU14:TKU28 TUQ14:TUQ28 UEM14:UEM28 UOI14:UOI28 UYE14:UYE28 VIA14:VIA28 VRW14:VRW28 WBS14:WBS28 WLO14:WLO28 WVK14:WVK28 B65545:B65559 IY65545:IY65559 SU65545:SU65559 ACQ65545:ACQ65559 AMM65545:AMM65559 AWI65545:AWI65559 BGE65545:BGE65559 BQA65545:BQA65559 BZW65545:BZW65559 CJS65545:CJS65559 CTO65545:CTO65559 DDK65545:DDK65559 DNG65545:DNG65559 DXC65545:DXC65559 EGY65545:EGY65559 EQU65545:EQU65559 FAQ65545:FAQ65559 FKM65545:FKM65559 FUI65545:FUI65559 GEE65545:GEE65559 GOA65545:GOA65559 GXW65545:GXW65559 HHS65545:HHS65559 HRO65545:HRO65559 IBK65545:IBK65559 ILG65545:ILG65559 IVC65545:IVC65559 JEY65545:JEY65559 JOU65545:JOU65559 JYQ65545:JYQ65559 KIM65545:KIM65559 KSI65545:KSI65559 LCE65545:LCE65559 LMA65545:LMA65559 LVW65545:LVW65559 MFS65545:MFS65559 MPO65545:MPO65559 MZK65545:MZK65559 NJG65545:NJG65559 NTC65545:NTC65559 OCY65545:OCY65559 OMU65545:OMU65559 OWQ65545:OWQ65559 PGM65545:PGM65559 PQI65545:PQI65559 QAE65545:QAE65559 QKA65545:QKA65559 QTW65545:QTW65559 RDS65545:RDS65559 RNO65545:RNO65559 RXK65545:RXK65559 SHG65545:SHG65559 SRC65545:SRC65559 TAY65545:TAY65559 TKU65545:TKU65559 TUQ65545:TUQ65559 UEM65545:UEM65559 UOI65545:UOI65559 UYE65545:UYE65559 VIA65545:VIA65559 VRW65545:VRW65559 WBS65545:WBS65559 WLO65545:WLO65559 WVK65545:WVK65559 B131081:B131095 IY131081:IY131095 SU131081:SU131095 ACQ131081:ACQ131095 AMM131081:AMM131095 AWI131081:AWI131095 BGE131081:BGE131095 BQA131081:BQA131095 BZW131081:BZW131095 CJS131081:CJS131095 CTO131081:CTO131095 DDK131081:DDK131095 DNG131081:DNG131095 DXC131081:DXC131095 EGY131081:EGY131095 EQU131081:EQU131095 FAQ131081:FAQ131095 FKM131081:FKM131095 FUI131081:FUI131095 GEE131081:GEE131095 GOA131081:GOA131095 GXW131081:GXW131095 HHS131081:HHS131095 HRO131081:HRO131095 IBK131081:IBK131095 ILG131081:ILG131095 IVC131081:IVC131095 JEY131081:JEY131095 JOU131081:JOU131095 JYQ131081:JYQ131095 KIM131081:KIM131095 KSI131081:KSI131095 LCE131081:LCE131095 LMA131081:LMA131095 LVW131081:LVW131095 MFS131081:MFS131095 MPO131081:MPO131095 MZK131081:MZK131095 NJG131081:NJG131095 NTC131081:NTC131095 OCY131081:OCY131095 OMU131081:OMU131095 OWQ131081:OWQ131095 PGM131081:PGM131095 PQI131081:PQI131095 QAE131081:QAE131095 QKA131081:QKA131095 QTW131081:QTW131095 RDS131081:RDS131095 RNO131081:RNO131095 RXK131081:RXK131095 SHG131081:SHG131095 SRC131081:SRC131095 TAY131081:TAY131095 TKU131081:TKU131095 TUQ131081:TUQ131095 UEM131081:UEM131095 UOI131081:UOI131095 UYE131081:UYE131095 VIA131081:VIA131095 VRW131081:VRW131095 WBS131081:WBS131095 WLO131081:WLO131095 WVK131081:WVK131095 B196617:B196631 IY196617:IY196631 SU196617:SU196631 ACQ196617:ACQ196631 AMM196617:AMM196631 AWI196617:AWI196631 BGE196617:BGE196631 BQA196617:BQA196631 BZW196617:BZW196631 CJS196617:CJS196631 CTO196617:CTO196631 DDK196617:DDK196631 DNG196617:DNG196631 DXC196617:DXC196631 EGY196617:EGY196631 EQU196617:EQU196631 FAQ196617:FAQ196631 FKM196617:FKM196631 FUI196617:FUI196631 GEE196617:GEE196631 GOA196617:GOA196631 GXW196617:GXW196631 HHS196617:HHS196631 HRO196617:HRO196631 IBK196617:IBK196631 ILG196617:ILG196631 IVC196617:IVC196631 JEY196617:JEY196631 JOU196617:JOU196631 JYQ196617:JYQ196631 KIM196617:KIM196631 KSI196617:KSI196631 LCE196617:LCE196631 LMA196617:LMA196631 LVW196617:LVW196631 MFS196617:MFS196631 MPO196617:MPO196631 MZK196617:MZK196631 NJG196617:NJG196631 NTC196617:NTC196631 OCY196617:OCY196631 OMU196617:OMU196631 OWQ196617:OWQ196631 PGM196617:PGM196631 PQI196617:PQI196631 QAE196617:QAE196631 QKA196617:QKA196631 QTW196617:QTW196631 RDS196617:RDS196631 RNO196617:RNO196631 RXK196617:RXK196631 SHG196617:SHG196631 SRC196617:SRC196631 TAY196617:TAY196631 TKU196617:TKU196631 TUQ196617:TUQ196631 UEM196617:UEM196631 UOI196617:UOI196631 UYE196617:UYE196631 VIA196617:VIA196631 VRW196617:VRW196631 WBS196617:WBS196631 WLO196617:WLO196631 WVK196617:WVK196631 B262153:B262167 IY262153:IY262167 SU262153:SU262167 ACQ262153:ACQ262167 AMM262153:AMM262167 AWI262153:AWI262167 BGE262153:BGE262167 BQA262153:BQA262167 BZW262153:BZW262167 CJS262153:CJS262167 CTO262153:CTO262167 DDK262153:DDK262167 DNG262153:DNG262167 DXC262153:DXC262167 EGY262153:EGY262167 EQU262153:EQU262167 FAQ262153:FAQ262167 FKM262153:FKM262167 FUI262153:FUI262167 GEE262153:GEE262167 GOA262153:GOA262167 GXW262153:GXW262167 HHS262153:HHS262167 HRO262153:HRO262167 IBK262153:IBK262167 ILG262153:ILG262167 IVC262153:IVC262167 JEY262153:JEY262167 JOU262153:JOU262167 JYQ262153:JYQ262167 KIM262153:KIM262167 KSI262153:KSI262167 LCE262153:LCE262167 LMA262153:LMA262167 LVW262153:LVW262167 MFS262153:MFS262167 MPO262153:MPO262167 MZK262153:MZK262167 NJG262153:NJG262167 NTC262153:NTC262167 OCY262153:OCY262167 OMU262153:OMU262167 OWQ262153:OWQ262167 PGM262153:PGM262167 PQI262153:PQI262167 QAE262153:QAE262167 QKA262153:QKA262167 QTW262153:QTW262167 RDS262153:RDS262167 RNO262153:RNO262167 RXK262153:RXK262167 SHG262153:SHG262167 SRC262153:SRC262167 TAY262153:TAY262167 TKU262153:TKU262167 TUQ262153:TUQ262167 UEM262153:UEM262167 UOI262153:UOI262167 UYE262153:UYE262167 VIA262153:VIA262167 VRW262153:VRW262167 WBS262153:WBS262167 WLO262153:WLO262167 WVK262153:WVK262167 B327689:B327703 IY327689:IY327703 SU327689:SU327703 ACQ327689:ACQ327703 AMM327689:AMM327703 AWI327689:AWI327703 BGE327689:BGE327703 BQA327689:BQA327703 BZW327689:BZW327703 CJS327689:CJS327703 CTO327689:CTO327703 DDK327689:DDK327703 DNG327689:DNG327703 DXC327689:DXC327703 EGY327689:EGY327703 EQU327689:EQU327703 FAQ327689:FAQ327703 FKM327689:FKM327703 FUI327689:FUI327703 GEE327689:GEE327703 GOA327689:GOA327703 GXW327689:GXW327703 HHS327689:HHS327703 HRO327689:HRO327703 IBK327689:IBK327703 ILG327689:ILG327703 IVC327689:IVC327703 JEY327689:JEY327703 JOU327689:JOU327703 JYQ327689:JYQ327703 KIM327689:KIM327703 KSI327689:KSI327703 LCE327689:LCE327703 LMA327689:LMA327703 LVW327689:LVW327703 MFS327689:MFS327703 MPO327689:MPO327703 MZK327689:MZK327703 NJG327689:NJG327703 NTC327689:NTC327703 OCY327689:OCY327703 OMU327689:OMU327703 OWQ327689:OWQ327703 PGM327689:PGM327703 PQI327689:PQI327703 QAE327689:QAE327703 QKA327689:QKA327703 QTW327689:QTW327703 RDS327689:RDS327703 RNO327689:RNO327703 RXK327689:RXK327703 SHG327689:SHG327703 SRC327689:SRC327703 TAY327689:TAY327703 TKU327689:TKU327703 TUQ327689:TUQ327703 UEM327689:UEM327703 UOI327689:UOI327703 UYE327689:UYE327703 VIA327689:VIA327703 VRW327689:VRW327703 WBS327689:WBS327703 WLO327689:WLO327703 WVK327689:WVK327703 B393225:B393239 IY393225:IY393239 SU393225:SU393239 ACQ393225:ACQ393239 AMM393225:AMM393239 AWI393225:AWI393239 BGE393225:BGE393239 BQA393225:BQA393239 BZW393225:BZW393239 CJS393225:CJS393239 CTO393225:CTO393239 DDK393225:DDK393239 DNG393225:DNG393239 DXC393225:DXC393239 EGY393225:EGY393239 EQU393225:EQU393239 FAQ393225:FAQ393239 FKM393225:FKM393239 FUI393225:FUI393239 GEE393225:GEE393239 GOA393225:GOA393239 GXW393225:GXW393239 HHS393225:HHS393239 HRO393225:HRO393239 IBK393225:IBK393239 ILG393225:ILG393239 IVC393225:IVC393239 JEY393225:JEY393239 JOU393225:JOU393239 JYQ393225:JYQ393239 KIM393225:KIM393239 KSI393225:KSI393239 LCE393225:LCE393239 LMA393225:LMA393239 LVW393225:LVW393239 MFS393225:MFS393239 MPO393225:MPO393239 MZK393225:MZK393239 NJG393225:NJG393239 NTC393225:NTC393239 OCY393225:OCY393239 OMU393225:OMU393239 OWQ393225:OWQ393239 PGM393225:PGM393239 PQI393225:PQI393239 QAE393225:QAE393239 QKA393225:QKA393239 QTW393225:QTW393239 RDS393225:RDS393239 RNO393225:RNO393239 RXK393225:RXK393239 SHG393225:SHG393239 SRC393225:SRC393239 TAY393225:TAY393239 TKU393225:TKU393239 TUQ393225:TUQ393239 UEM393225:UEM393239 UOI393225:UOI393239 UYE393225:UYE393239 VIA393225:VIA393239 VRW393225:VRW393239 WBS393225:WBS393239 WLO393225:WLO393239 WVK393225:WVK393239 B458761:B458775 IY458761:IY458775 SU458761:SU458775 ACQ458761:ACQ458775 AMM458761:AMM458775 AWI458761:AWI458775 BGE458761:BGE458775 BQA458761:BQA458775 BZW458761:BZW458775 CJS458761:CJS458775 CTO458761:CTO458775 DDK458761:DDK458775 DNG458761:DNG458775 DXC458761:DXC458775 EGY458761:EGY458775 EQU458761:EQU458775 FAQ458761:FAQ458775 FKM458761:FKM458775 FUI458761:FUI458775 GEE458761:GEE458775 GOA458761:GOA458775 GXW458761:GXW458775 HHS458761:HHS458775 HRO458761:HRO458775 IBK458761:IBK458775 ILG458761:ILG458775 IVC458761:IVC458775 JEY458761:JEY458775 JOU458761:JOU458775 JYQ458761:JYQ458775 KIM458761:KIM458775 KSI458761:KSI458775 LCE458761:LCE458775 LMA458761:LMA458775 LVW458761:LVW458775 MFS458761:MFS458775 MPO458761:MPO458775 MZK458761:MZK458775 NJG458761:NJG458775 NTC458761:NTC458775 OCY458761:OCY458775 OMU458761:OMU458775 OWQ458761:OWQ458775 PGM458761:PGM458775 PQI458761:PQI458775 QAE458761:QAE458775 QKA458761:QKA458775 QTW458761:QTW458775 RDS458761:RDS458775 RNO458761:RNO458775 RXK458761:RXK458775 SHG458761:SHG458775 SRC458761:SRC458775 TAY458761:TAY458775 TKU458761:TKU458775 TUQ458761:TUQ458775 UEM458761:UEM458775 UOI458761:UOI458775 UYE458761:UYE458775 VIA458761:VIA458775 VRW458761:VRW458775 WBS458761:WBS458775 WLO458761:WLO458775 WVK458761:WVK458775 B524297:B524311 IY524297:IY524311 SU524297:SU524311 ACQ524297:ACQ524311 AMM524297:AMM524311 AWI524297:AWI524311 BGE524297:BGE524311 BQA524297:BQA524311 BZW524297:BZW524311 CJS524297:CJS524311 CTO524297:CTO524311 DDK524297:DDK524311 DNG524297:DNG524311 DXC524297:DXC524311 EGY524297:EGY524311 EQU524297:EQU524311 FAQ524297:FAQ524311 FKM524297:FKM524311 FUI524297:FUI524311 GEE524297:GEE524311 GOA524297:GOA524311 GXW524297:GXW524311 HHS524297:HHS524311 HRO524297:HRO524311 IBK524297:IBK524311 ILG524297:ILG524311 IVC524297:IVC524311 JEY524297:JEY524311 JOU524297:JOU524311 JYQ524297:JYQ524311 KIM524297:KIM524311 KSI524297:KSI524311 LCE524297:LCE524311 LMA524297:LMA524311 LVW524297:LVW524311 MFS524297:MFS524311 MPO524297:MPO524311 MZK524297:MZK524311 NJG524297:NJG524311 NTC524297:NTC524311 OCY524297:OCY524311 OMU524297:OMU524311 OWQ524297:OWQ524311 PGM524297:PGM524311 PQI524297:PQI524311 QAE524297:QAE524311 QKA524297:QKA524311 QTW524297:QTW524311 RDS524297:RDS524311 RNO524297:RNO524311 RXK524297:RXK524311 SHG524297:SHG524311 SRC524297:SRC524311 TAY524297:TAY524311 TKU524297:TKU524311 TUQ524297:TUQ524311 UEM524297:UEM524311 UOI524297:UOI524311 UYE524297:UYE524311 VIA524297:VIA524311 VRW524297:VRW524311 WBS524297:WBS524311 WLO524297:WLO524311 WVK524297:WVK524311 B589833:B589847 IY589833:IY589847 SU589833:SU589847 ACQ589833:ACQ589847 AMM589833:AMM589847 AWI589833:AWI589847 BGE589833:BGE589847 BQA589833:BQA589847 BZW589833:BZW589847 CJS589833:CJS589847 CTO589833:CTO589847 DDK589833:DDK589847 DNG589833:DNG589847 DXC589833:DXC589847 EGY589833:EGY589847 EQU589833:EQU589847 FAQ589833:FAQ589847 FKM589833:FKM589847 FUI589833:FUI589847 GEE589833:GEE589847 GOA589833:GOA589847 GXW589833:GXW589847 HHS589833:HHS589847 HRO589833:HRO589847 IBK589833:IBK589847 ILG589833:ILG589847 IVC589833:IVC589847 JEY589833:JEY589847 JOU589833:JOU589847 JYQ589833:JYQ589847 KIM589833:KIM589847 KSI589833:KSI589847 LCE589833:LCE589847 LMA589833:LMA589847 LVW589833:LVW589847 MFS589833:MFS589847 MPO589833:MPO589847 MZK589833:MZK589847 NJG589833:NJG589847 NTC589833:NTC589847 OCY589833:OCY589847 OMU589833:OMU589847 OWQ589833:OWQ589847 PGM589833:PGM589847 PQI589833:PQI589847 QAE589833:QAE589847 QKA589833:QKA589847 QTW589833:QTW589847 RDS589833:RDS589847 RNO589833:RNO589847 RXK589833:RXK589847 SHG589833:SHG589847 SRC589833:SRC589847 TAY589833:TAY589847 TKU589833:TKU589847 TUQ589833:TUQ589847 UEM589833:UEM589847 UOI589833:UOI589847 UYE589833:UYE589847 VIA589833:VIA589847 VRW589833:VRW589847 WBS589833:WBS589847 WLO589833:WLO589847 WVK589833:WVK589847 B655369:B655383 IY655369:IY655383 SU655369:SU655383 ACQ655369:ACQ655383 AMM655369:AMM655383 AWI655369:AWI655383 BGE655369:BGE655383 BQA655369:BQA655383 BZW655369:BZW655383 CJS655369:CJS655383 CTO655369:CTO655383 DDK655369:DDK655383 DNG655369:DNG655383 DXC655369:DXC655383 EGY655369:EGY655383 EQU655369:EQU655383 FAQ655369:FAQ655383 FKM655369:FKM655383 FUI655369:FUI655383 GEE655369:GEE655383 GOA655369:GOA655383 GXW655369:GXW655383 HHS655369:HHS655383 HRO655369:HRO655383 IBK655369:IBK655383 ILG655369:ILG655383 IVC655369:IVC655383 JEY655369:JEY655383 JOU655369:JOU655383 JYQ655369:JYQ655383 KIM655369:KIM655383 KSI655369:KSI655383 LCE655369:LCE655383 LMA655369:LMA655383 LVW655369:LVW655383 MFS655369:MFS655383 MPO655369:MPO655383 MZK655369:MZK655383 NJG655369:NJG655383 NTC655369:NTC655383 OCY655369:OCY655383 OMU655369:OMU655383 OWQ655369:OWQ655383 PGM655369:PGM655383 PQI655369:PQI655383 QAE655369:QAE655383 QKA655369:QKA655383 QTW655369:QTW655383 RDS655369:RDS655383 RNO655369:RNO655383 RXK655369:RXK655383 SHG655369:SHG655383 SRC655369:SRC655383 TAY655369:TAY655383 TKU655369:TKU655383 TUQ655369:TUQ655383 UEM655369:UEM655383 UOI655369:UOI655383 UYE655369:UYE655383 VIA655369:VIA655383 VRW655369:VRW655383 WBS655369:WBS655383 WLO655369:WLO655383 WVK655369:WVK655383 B720905:B720919 IY720905:IY720919 SU720905:SU720919 ACQ720905:ACQ720919 AMM720905:AMM720919 AWI720905:AWI720919 BGE720905:BGE720919 BQA720905:BQA720919 BZW720905:BZW720919 CJS720905:CJS720919 CTO720905:CTO720919 DDK720905:DDK720919 DNG720905:DNG720919 DXC720905:DXC720919 EGY720905:EGY720919 EQU720905:EQU720919 FAQ720905:FAQ720919 FKM720905:FKM720919 FUI720905:FUI720919 GEE720905:GEE720919 GOA720905:GOA720919 GXW720905:GXW720919 HHS720905:HHS720919 HRO720905:HRO720919 IBK720905:IBK720919 ILG720905:ILG720919 IVC720905:IVC720919 JEY720905:JEY720919 JOU720905:JOU720919 JYQ720905:JYQ720919 KIM720905:KIM720919 KSI720905:KSI720919 LCE720905:LCE720919 LMA720905:LMA720919 LVW720905:LVW720919 MFS720905:MFS720919 MPO720905:MPO720919 MZK720905:MZK720919 NJG720905:NJG720919 NTC720905:NTC720919 OCY720905:OCY720919 OMU720905:OMU720919 OWQ720905:OWQ720919 PGM720905:PGM720919 PQI720905:PQI720919 QAE720905:QAE720919 QKA720905:QKA720919 QTW720905:QTW720919 RDS720905:RDS720919 RNO720905:RNO720919 RXK720905:RXK720919 SHG720905:SHG720919 SRC720905:SRC720919 TAY720905:TAY720919 TKU720905:TKU720919 TUQ720905:TUQ720919 UEM720905:UEM720919 UOI720905:UOI720919 UYE720905:UYE720919 VIA720905:VIA720919 VRW720905:VRW720919 WBS720905:WBS720919 WLO720905:WLO720919 WVK720905:WVK720919 B786441:B786455 IY786441:IY786455 SU786441:SU786455 ACQ786441:ACQ786455 AMM786441:AMM786455 AWI786441:AWI786455 BGE786441:BGE786455 BQA786441:BQA786455 BZW786441:BZW786455 CJS786441:CJS786455 CTO786441:CTO786455 DDK786441:DDK786455 DNG786441:DNG786455 DXC786441:DXC786455 EGY786441:EGY786455 EQU786441:EQU786455 FAQ786441:FAQ786455 FKM786441:FKM786455 FUI786441:FUI786455 GEE786441:GEE786455 GOA786441:GOA786455 GXW786441:GXW786455 HHS786441:HHS786455 HRO786441:HRO786455 IBK786441:IBK786455 ILG786441:ILG786455 IVC786441:IVC786455 JEY786441:JEY786455 JOU786441:JOU786455 JYQ786441:JYQ786455 KIM786441:KIM786455 KSI786441:KSI786455 LCE786441:LCE786455 LMA786441:LMA786455 LVW786441:LVW786455 MFS786441:MFS786455 MPO786441:MPO786455 MZK786441:MZK786455 NJG786441:NJG786455 NTC786441:NTC786455 OCY786441:OCY786455 OMU786441:OMU786455 OWQ786441:OWQ786455 PGM786441:PGM786455 PQI786441:PQI786455 QAE786441:QAE786455 QKA786441:QKA786455 QTW786441:QTW786455 RDS786441:RDS786455 RNO786441:RNO786455 RXK786441:RXK786455 SHG786441:SHG786455 SRC786441:SRC786455 TAY786441:TAY786455 TKU786441:TKU786455 TUQ786441:TUQ786455 UEM786441:UEM786455 UOI786441:UOI786455 UYE786441:UYE786455 VIA786441:VIA786455 VRW786441:VRW786455 WBS786441:WBS786455 WLO786441:WLO786455 WVK786441:WVK786455 B851977:B851991 IY851977:IY851991 SU851977:SU851991 ACQ851977:ACQ851991 AMM851977:AMM851991 AWI851977:AWI851991 BGE851977:BGE851991 BQA851977:BQA851991 BZW851977:BZW851991 CJS851977:CJS851991 CTO851977:CTO851991 DDK851977:DDK851991 DNG851977:DNG851991 DXC851977:DXC851991 EGY851977:EGY851991 EQU851977:EQU851991 FAQ851977:FAQ851991 FKM851977:FKM851991 FUI851977:FUI851991 GEE851977:GEE851991 GOA851977:GOA851991 GXW851977:GXW851991 HHS851977:HHS851991 HRO851977:HRO851991 IBK851977:IBK851991 ILG851977:ILG851991 IVC851977:IVC851991 JEY851977:JEY851991 JOU851977:JOU851991 JYQ851977:JYQ851991 KIM851977:KIM851991 KSI851977:KSI851991 LCE851977:LCE851991 LMA851977:LMA851991 LVW851977:LVW851991 MFS851977:MFS851991 MPO851977:MPO851991 MZK851977:MZK851991 NJG851977:NJG851991 NTC851977:NTC851991 OCY851977:OCY851991 OMU851977:OMU851991 OWQ851977:OWQ851991 PGM851977:PGM851991 PQI851977:PQI851991 QAE851977:QAE851991 QKA851977:QKA851991 QTW851977:QTW851991 RDS851977:RDS851991 RNO851977:RNO851991 RXK851977:RXK851991 SHG851977:SHG851991 SRC851977:SRC851991 TAY851977:TAY851991 TKU851977:TKU851991 TUQ851977:TUQ851991 UEM851977:UEM851991 UOI851977:UOI851991 UYE851977:UYE851991 VIA851977:VIA851991 VRW851977:VRW851991 WBS851977:WBS851991 WLO851977:WLO851991 WVK851977:WVK851991 B917513:B917527 IY917513:IY917527 SU917513:SU917527 ACQ917513:ACQ917527 AMM917513:AMM917527 AWI917513:AWI917527 BGE917513:BGE917527 BQA917513:BQA917527 BZW917513:BZW917527 CJS917513:CJS917527 CTO917513:CTO917527 DDK917513:DDK917527 DNG917513:DNG917527 DXC917513:DXC917527 EGY917513:EGY917527 EQU917513:EQU917527 FAQ917513:FAQ917527 FKM917513:FKM917527 FUI917513:FUI917527 GEE917513:GEE917527 GOA917513:GOA917527 GXW917513:GXW917527 HHS917513:HHS917527 HRO917513:HRO917527 IBK917513:IBK917527 ILG917513:ILG917527 IVC917513:IVC917527 JEY917513:JEY917527 JOU917513:JOU917527 JYQ917513:JYQ917527 KIM917513:KIM917527 KSI917513:KSI917527 LCE917513:LCE917527 LMA917513:LMA917527 LVW917513:LVW917527 MFS917513:MFS917527 MPO917513:MPO917527 MZK917513:MZK917527 NJG917513:NJG917527 NTC917513:NTC917527 OCY917513:OCY917527 OMU917513:OMU917527 OWQ917513:OWQ917527 PGM917513:PGM917527 PQI917513:PQI917527 QAE917513:QAE917527 QKA917513:QKA917527 QTW917513:QTW917527 RDS917513:RDS917527 RNO917513:RNO917527 RXK917513:RXK917527 SHG917513:SHG917527 SRC917513:SRC917527 TAY917513:TAY917527 TKU917513:TKU917527 TUQ917513:TUQ917527 UEM917513:UEM917527 UOI917513:UOI917527 UYE917513:UYE917527 VIA917513:VIA917527 VRW917513:VRW917527 WBS917513:WBS917527 WLO917513:WLO917527 WVK917513:WVK917527 B983049:B983063 IY983049:IY983063 SU983049:SU983063 ACQ983049:ACQ983063 AMM983049:AMM983063 AWI983049:AWI983063 BGE983049:BGE983063 BQA983049:BQA983063 BZW983049:BZW983063 CJS983049:CJS983063 CTO983049:CTO983063 DDK983049:DDK983063 DNG983049:DNG983063 DXC983049:DXC983063 EGY983049:EGY983063 EQU983049:EQU983063 FAQ983049:FAQ983063 FKM983049:FKM983063 FUI983049:FUI983063 GEE983049:GEE983063 GOA983049:GOA983063 GXW983049:GXW983063 HHS983049:HHS983063 HRO983049:HRO983063 IBK983049:IBK983063 ILG983049:ILG983063 IVC983049:IVC983063 JEY983049:JEY983063 JOU983049:JOU983063 JYQ983049:JYQ983063 KIM983049:KIM983063 KSI983049:KSI983063 LCE983049:LCE983063 LMA983049:LMA983063 LVW983049:LVW983063 MFS983049:MFS983063 MPO983049:MPO983063 MZK983049:MZK983063 NJG983049:NJG983063 NTC983049:NTC983063 OCY983049:OCY983063 OMU983049:OMU983063 OWQ983049:OWQ983063 PGM983049:PGM983063 PQI983049:PQI983063 QAE983049:QAE983063 QKA983049:QKA983063 QTW983049:QTW983063 RDS983049:RDS983063 RNO983049:RNO983063 RXK983049:RXK983063 SHG983049:SHG983063 SRC983049:SRC983063 TAY983049:TAY983063 TKU983049:TKU983063 TUQ983049:TUQ983063 UEM983049:UEM983063 UOI983049:UOI983063 UYE983049:UYE983063 VIA983049:VIA983063 VRW983049:VRW983063 WBS983049:WBS983063 WLO983049:WLO983063 WVK983049:WVK983063 J14:J28 JG14:JG28 TC14:TC28 ACY14:ACY28 AMU14:AMU28 AWQ14:AWQ28 BGM14:BGM28 BQI14:BQI28 CAE14:CAE28 CKA14:CKA28 CTW14:CTW28 DDS14:DDS28 DNO14:DNO28 DXK14:DXK28 EHG14:EHG28 ERC14:ERC28 FAY14:FAY28 FKU14:FKU28 FUQ14:FUQ28 GEM14:GEM28 GOI14:GOI28 GYE14:GYE28 HIA14:HIA28 HRW14:HRW28 IBS14:IBS28 ILO14:ILO28 IVK14:IVK28 JFG14:JFG28 JPC14:JPC28 JYY14:JYY28 KIU14:KIU28 KSQ14:KSQ28 LCM14:LCM28 LMI14:LMI28 LWE14:LWE28 MGA14:MGA28 MPW14:MPW28 MZS14:MZS28 NJO14:NJO28 NTK14:NTK28 ODG14:ODG28 ONC14:ONC28 OWY14:OWY28 PGU14:PGU28 PQQ14:PQQ28 QAM14:QAM28 QKI14:QKI28 QUE14:QUE28 REA14:REA28 RNW14:RNW28 RXS14:RXS28 SHO14:SHO28 SRK14:SRK28 TBG14:TBG28 TLC14:TLC28 TUY14:TUY28 UEU14:UEU28 UOQ14:UOQ28 UYM14:UYM28 VII14:VII28 VSE14:VSE28 WCA14:WCA28 WLW14:WLW28 WVS14:WVS28 J65545:J65559 JG65545:JG65559 TC65545:TC65559 ACY65545:ACY65559 AMU65545:AMU65559 AWQ65545:AWQ65559 BGM65545:BGM65559 BQI65545:BQI65559 CAE65545:CAE65559 CKA65545:CKA65559 CTW65545:CTW65559 DDS65545:DDS65559 DNO65545:DNO65559 DXK65545:DXK65559 EHG65545:EHG65559 ERC65545:ERC65559 FAY65545:FAY65559 FKU65545:FKU65559 FUQ65545:FUQ65559 GEM65545:GEM65559 GOI65545:GOI65559 GYE65545:GYE65559 HIA65545:HIA65559 HRW65545:HRW65559 IBS65545:IBS65559 ILO65545:ILO65559 IVK65545:IVK65559 JFG65545:JFG65559 JPC65545:JPC65559 JYY65545:JYY65559 KIU65545:KIU65559 KSQ65545:KSQ65559 LCM65545:LCM65559 LMI65545:LMI65559 LWE65545:LWE65559 MGA65545:MGA65559 MPW65545:MPW65559 MZS65545:MZS65559 NJO65545:NJO65559 NTK65545:NTK65559 ODG65545:ODG65559 ONC65545:ONC65559 OWY65545:OWY65559 PGU65545:PGU65559 PQQ65545:PQQ65559 QAM65545:QAM65559 QKI65545:QKI65559 QUE65545:QUE65559 REA65545:REA65559 RNW65545:RNW65559 RXS65545:RXS65559 SHO65545:SHO65559 SRK65545:SRK65559 TBG65545:TBG65559 TLC65545:TLC65559 TUY65545:TUY65559 UEU65545:UEU65559 UOQ65545:UOQ65559 UYM65545:UYM65559 VII65545:VII65559 VSE65545:VSE65559 WCA65545:WCA65559 WLW65545:WLW65559 WVS65545:WVS65559 J131081:J131095 JG131081:JG131095 TC131081:TC131095 ACY131081:ACY131095 AMU131081:AMU131095 AWQ131081:AWQ131095 BGM131081:BGM131095 BQI131081:BQI131095 CAE131081:CAE131095 CKA131081:CKA131095 CTW131081:CTW131095 DDS131081:DDS131095 DNO131081:DNO131095 DXK131081:DXK131095 EHG131081:EHG131095 ERC131081:ERC131095 FAY131081:FAY131095 FKU131081:FKU131095 FUQ131081:FUQ131095 GEM131081:GEM131095 GOI131081:GOI131095 GYE131081:GYE131095 HIA131081:HIA131095 HRW131081:HRW131095 IBS131081:IBS131095 ILO131081:ILO131095 IVK131081:IVK131095 JFG131081:JFG131095 JPC131081:JPC131095 JYY131081:JYY131095 KIU131081:KIU131095 KSQ131081:KSQ131095 LCM131081:LCM131095 LMI131081:LMI131095 LWE131081:LWE131095 MGA131081:MGA131095 MPW131081:MPW131095 MZS131081:MZS131095 NJO131081:NJO131095 NTK131081:NTK131095 ODG131081:ODG131095 ONC131081:ONC131095 OWY131081:OWY131095 PGU131081:PGU131095 PQQ131081:PQQ131095 QAM131081:QAM131095 QKI131081:QKI131095 QUE131081:QUE131095 REA131081:REA131095 RNW131081:RNW131095 RXS131081:RXS131095 SHO131081:SHO131095 SRK131081:SRK131095 TBG131081:TBG131095 TLC131081:TLC131095 TUY131081:TUY131095 UEU131081:UEU131095 UOQ131081:UOQ131095 UYM131081:UYM131095 VII131081:VII131095 VSE131081:VSE131095 WCA131081:WCA131095 WLW131081:WLW131095 WVS131081:WVS131095 J196617:J196631 JG196617:JG196631 TC196617:TC196631 ACY196617:ACY196631 AMU196617:AMU196631 AWQ196617:AWQ196631 BGM196617:BGM196631 BQI196617:BQI196631 CAE196617:CAE196631 CKA196617:CKA196631 CTW196617:CTW196631 DDS196617:DDS196631 DNO196617:DNO196631 DXK196617:DXK196631 EHG196617:EHG196631 ERC196617:ERC196631 FAY196617:FAY196631 FKU196617:FKU196631 FUQ196617:FUQ196631 GEM196617:GEM196631 GOI196617:GOI196631 GYE196617:GYE196631 HIA196617:HIA196631 HRW196617:HRW196631 IBS196617:IBS196631 ILO196617:ILO196631 IVK196617:IVK196631 JFG196617:JFG196631 JPC196617:JPC196631 JYY196617:JYY196631 KIU196617:KIU196631 KSQ196617:KSQ196631 LCM196617:LCM196631 LMI196617:LMI196631 LWE196617:LWE196631 MGA196617:MGA196631 MPW196617:MPW196631 MZS196617:MZS196631 NJO196617:NJO196631 NTK196617:NTK196631 ODG196617:ODG196631 ONC196617:ONC196631 OWY196617:OWY196631 PGU196617:PGU196631 PQQ196617:PQQ196631 QAM196617:QAM196631 QKI196617:QKI196631 QUE196617:QUE196631 REA196617:REA196631 RNW196617:RNW196631 RXS196617:RXS196631 SHO196617:SHO196631 SRK196617:SRK196631 TBG196617:TBG196631 TLC196617:TLC196631 TUY196617:TUY196631 UEU196617:UEU196631 UOQ196617:UOQ196631 UYM196617:UYM196631 VII196617:VII196631 VSE196617:VSE196631 WCA196617:WCA196631 WLW196617:WLW196631 WVS196617:WVS196631 J262153:J262167 JG262153:JG262167 TC262153:TC262167 ACY262153:ACY262167 AMU262153:AMU262167 AWQ262153:AWQ262167 BGM262153:BGM262167 BQI262153:BQI262167 CAE262153:CAE262167 CKA262153:CKA262167 CTW262153:CTW262167 DDS262153:DDS262167 DNO262153:DNO262167 DXK262153:DXK262167 EHG262153:EHG262167 ERC262153:ERC262167 FAY262153:FAY262167 FKU262153:FKU262167 FUQ262153:FUQ262167 GEM262153:GEM262167 GOI262153:GOI262167 GYE262153:GYE262167 HIA262153:HIA262167 HRW262153:HRW262167 IBS262153:IBS262167 ILO262153:ILO262167 IVK262153:IVK262167 JFG262153:JFG262167 JPC262153:JPC262167 JYY262153:JYY262167 KIU262153:KIU262167 KSQ262153:KSQ262167 LCM262153:LCM262167 LMI262153:LMI262167 LWE262153:LWE262167 MGA262153:MGA262167 MPW262153:MPW262167 MZS262153:MZS262167 NJO262153:NJO262167 NTK262153:NTK262167 ODG262153:ODG262167 ONC262153:ONC262167 OWY262153:OWY262167 PGU262153:PGU262167 PQQ262153:PQQ262167 QAM262153:QAM262167 QKI262153:QKI262167 QUE262153:QUE262167 REA262153:REA262167 RNW262153:RNW262167 RXS262153:RXS262167 SHO262153:SHO262167 SRK262153:SRK262167 TBG262153:TBG262167 TLC262153:TLC262167 TUY262153:TUY262167 UEU262153:UEU262167 UOQ262153:UOQ262167 UYM262153:UYM262167 VII262153:VII262167 VSE262153:VSE262167 WCA262153:WCA262167 WLW262153:WLW262167 WVS262153:WVS262167 J327689:J327703 JG327689:JG327703 TC327689:TC327703 ACY327689:ACY327703 AMU327689:AMU327703 AWQ327689:AWQ327703 BGM327689:BGM327703 BQI327689:BQI327703 CAE327689:CAE327703 CKA327689:CKA327703 CTW327689:CTW327703 DDS327689:DDS327703 DNO327689:DNO327703 DXK327689:DXK327703 EHG327689:EHG327703 ERC327689:ERC327703 FAY327689:FAY327703 FKU327689:FKU327703 FUQ327689:FUQ327703 GEM327689:GEM327703 GOI327689:GOI327703 GYE327689:GYE327703 HIA327689:HIA327703 HRW327689:HRW327703 IBS327689:IBS327703 ILO327689:ILO327703 IVK327689:IVK327703 JFG327689:JFG327703 JPC327689:JPC327703 JYY327689:JYY327703 KIU327689:KIU327703 KSQ327689:KSQ327703 LCM327689:LCM327703 LMI327689:LMI327703 LWE327689:LWE327703 MGA327689:MGA327703 MPW327689:MPW327703 MZS327689:MZS327703 NJO327689:NJO327703 NTK327689:NTK327703 ODG327689:ODG327703 ONC327689:ONC327703 OWY327689:OWY327703 PGU327689:PGU327703 PQQ327689:PQQ327703 QAM327689:QAM327703 QKI327689:QKI327703 QUE327689:QUE327703 REA327689:REA327703 RNW327689:RNW327703 RXS327689:RXS327703 SHO327689:SHO327703 SRK327689:SRK327703 TBG327689:TBG327703 TLC327689:TLC327703 TUY327689:TUY327703 UEU327689:UEU327703 UOQ327689:UOQ327703 UYM327689:UYM327703 VII327689:VII327703 VSE327689:VSE327703 WCA327689:WCA327703 WLW327689:WLW327703 WVS327689:WVS327703 J393225:J393239 JG393225:JG393239 TC393225:TC393239 ACY393225:ACY393239 AMU393225:AMU393239 AWQ393225:AWQ393239 BGM393225:BGM393239 BQI393225:BQI393239 CAE393225:CAE393239 CKA393225:CKA393239 CTW393225:CTW393239 DDS393225:DDS393239 DNO393225:DNO393239 DXK393225:DXK393239 EHG393225:EHG393239 ERC393225:ERC393239 FAY393225:FAY393239 FKU393225:FKU393239 FUQ393225:FUQ393239 GEM393225:GEM393239 GOI393225:GOI393239 GYE393225:GYE393239 HIA393225:HIA393239 HRW393225:HRW393239 IBS393225:IBS393239 ILO393225:ILO393239 IVK393225:IVK393239 JFG393225:JFG393239 JPC393225:JPC393239 JYY393225:JYY393239 KIU393225:KIU393239 KSQ393225:KSQ393239 LCM393225:LCM393239 LMI393225:LMI393239 LWE393225:LWE393239 MGA393225:MGA393239 MPW393225:MPW393239 MZS393225:MZS393239 NJO393225:NJO393239 NTK393225:NTK393239 ODG393225:ODG393239 ONC393225:ONC393239 OWY393225:OWY393239 PGU393225:PGU393239 PQQ393225:PQQ393239 QAM393225:QAM393239 QKI393225:QKI393239 QUE393225:QUE393239 REA393225:REA393239 RNW393225:RNW393239 RXS393225:RXS393239 SHO393225:SHO393239 SRK393225:SRK393239 TBG393225:TBG393239 TLC393225:TLC393239 TUY393225:TUY393239 UEU393225:UEU393239 UOQ393225:UOQ393239 UYM393225:UYM393239 VII393225:VII393239 VSE393225:VSE393239 WCA393225:WCA393239 WLW393225:WLW393239 WVS393225:WVS393239 J458761:J458775 JG458761:JG458775 TC458761:TC458775 ACY458761:ACY458775 AMU458761:AMU458775 AWQ458761:AWQ458775 BGM458761:BGM458775 BQI458761:BQI458775 CAE458761:CAE458775 CKA458761:CKA458775 CTW458761:CTW458775 DDS458761:DDS458775 DNO458761:DNO458775 DXK458761:DXK458775 EHG458761:EHG458775 ERC458761:ERC458775 FAY458761:FAY458775 FKU458761:FKU458775 FUQ458761:FUQ458775 GEM458761:GEM458775 GOI458761:GOI458775 GYE458761:GYE458775 HIA458761:HIA458775 HRW458761:HRW458775 IBS458761:IBS458775 ILO458761:ILO458775 IVK458761:IVK458775 JFG458761:JFG458775 JPC458761:JPC458775 JYY458761:JYY458775 KIU458761:KIU458775 KSQ458761:KSQ458775 LCM458761:LCM458775 LMI458761:LMI458775 LWE458761:LWE458775 MGA458761:MGA458775 MPW458761:MPW458775 MZS458761:MZS458775 NJO458761:NJO458775 NTK458761:NTK458775 ODG458761:ODG458775 ONC458761:ONC458775 OWY458761:OWY458775 PGU458761:PGU458775 PQQ458761:PQQ458775 QAM458761:QAM458775 QKI458761:QKI458775 QUE458761:QUE458775 REA458761:REA458775 RNW458761:RNW458775 RXS458761:RXS458775 SHO458761:SHO458775 SRK458761:SRK458775 TBG458761:TBG458775 TLC458761:TLC458775 TUY458761:TUY458775 UEU458761:UEU458775 UOQ458761:UOQ458775 UYM458761:UYM458775 VII458761:VII458775 VSE458761:VSE458775 WCA458761:WCA458775 WLW458761:WLW458775 WVS458761:WVS458775 J524297:J524311 JG524297:JG524311 TC524297:TC524311 ACY524297:ACY524311 AMU524297:AMU524311 AWQ524297:AWQ524311 BGM524297:BGM524311 BQI524297:BQI524311 CAE524297:CAE524311 CKA524297:CKA524311 CTW524297:CTW524311 DDS524297:DDS524311 DNO524297:DNO524311 DXK524297:DXK524311 EHG524297:EHG524311 ERC524297:ERC524311 FAY524297:FAY524311 FKU524297:FKU524311 FUQ524297:FUQ524311 GEM524297:GEM524311 GOI524297:GOI524311 GYE524297:GYE524311 HIA524297:HIA524311 HRW524297:HRW524311 IBS524297:IBS524311 ILO524297:ILO524311 IVK524297:IVK524311 JFG524297:JFG524311 JPC524297:JPC524311 JYY524297:JYY524311 KIU524297:KIU524311 KSQ524297:KSQ524311 LCM524297:LCM524311 LMI524297:LMI524311 LWE524297:LWE524311 MGA524297:MGA524311 MPW524297:MPW524311 MZS524297:MZS524311 NJO524297:NJO524311 NTK524297:NTK524311 ODG524297:ODG524311 ONC524297:ONC524311 OWY524297:OWY524311 PGU524297:PGU524311 PQQ524297:PQQ524311 QAM524297:QAM524311 QKI524297:QKI524311 QUE524297:QUE524311 REA524297:REA524311 RNW524297:RNW524311 RXS524297:RXS524311 SHO524297:SHO524311 SRK524297:SRK524311 TBG524297:TBG524311 TLC524297:TLC524311 TUY524297:TUY524311 UEU524297:UEU524311 UOQ524297:UOQ524311 UYM524297:UYM524311 VII524297:VII524311 VSE524297:VSE524311 WCA524297:WCA524311 WLW524297:WLW524311 WVS524297:WVS524311 J589833:J589847 JG589833:JG589847 TC589833:TC589847 ACY589833:ACY589847 AMU589833:AMU589847 AWQ589833:AWQ589847 BGM589833:BGM589847 BQI589833:BQI589847 CAE589833:CAE589847 CKA589833:CKA589847 CTW589833:CTW589847 DDS589833:DDS589847 DNO589833:DNO589847 DXK589833:DXK589847 EHG589833:EHG589847 ERC589833:ERC589847 FAY589833:FAY589847 FKU589833:FKU589847 FUQ589833:FUQ589847 GEM589833:GEM589847 GOI589833:GOI589847 GYE589833:GYE589847 HIA589833:HIA589847 HRW589833:HRW589847 IBS589833:IBS589847 ILO589833:ILO589847 IVK589833:IVK589847 JFG589833:JFG589847 JPC589833:JPC589847 JYY589833:JYY589847 KIU589833:KIU589847 KSQ589833:KSQ589847 LCM589833:LCM589847 LMI589833:LMI589847 LWE589833:LWE589847 MGA589833:MGA589847 MPW589833:MPW589847 MZS589833:MZS589847 NJO589833:NJO589847 NTK589833:NTK589847 ODG589833:ODG589847 ONC589833:ONC589847 OWY589833:OWY589847 PGU589833:PGU589847 PQQ589833:PQQ589847 QAM589833:QAM589847 QKI589833:QKI589847 QUE589833:QUE589847 REA589833:REA589847 RNW589833:RNW589847 RXS589833:RXS589847 SHO589833:SHO589847 SRK589833:SRK589847 TBG589833:TBG589847 TLC589833:TLC589847 TUY589833:TUY589847 UEU589833:UEU589847 UOQ589833:UOQ589847 UYM589833:UYM589847 VII589833:VII589847 VSE589833:VSE589847 WCA589833:WCA589847 WLW589833:WLW589847 WVS589833:WVS589847 J655369:J655383 JG655369:JG655383 TC655369:TC655383 ACY655369:ACY655383 AMU655369:AMU655383 AWQ655369:AWQ655383 BGM655369:BGM655383 BQI655369:BQI655383 CAE655369:CAE655383 CKA655369:CKA655383 CTW655369:CTW655383 DDS655369:DDS655383 DNO655369:DNO655383 DXK655369:DXK655383 EHG655369:EHG655383 ERC655369:ERC655383 FAY655369:FAY655383 FKU655369:FKU655383 FUQ655369:FUQ655383 GEM655369:GEM655383 GOI655369:GOI655383 GYE655369:GYE655383 HIA655369:HIA655383 HRW655369:HRW655383 IBS655369:IBS655383 ILO655369:ILO655383 IVK655369:IVK655383 JFG655369:JFG655383 JPC655369:JPC655383 JYY655369:JYY655383 KIU655369:KIU655383 KSQ655369:KSQ655383 LCM655369:LCM655383 LMI655369:LMI655383 LWE655369:LWE655383 MGA655369:MGA655383 MPW655369:MPW655383 MZS655369:MZS655383 NJO655369:NJO655383 NTK655369:NTK655383 ODG655369:ODG655383 ONC655369:ONC655383 OWY655369:OWY655383 PGU655369:PGU655383 PQQ655369:PQQ655383 QAM655369:QAM655383 QKI655369:QKI655383 QUE655369:QUE655383 REA655369:REA655383 RNW655369:RNW655383 RXS655369:RXS655383 SHO655369:SHO655383 SRK655369:SRK655383 TBG655369:TBG655383 TLC655369:TLC655383 TUY655369:TUY655383 UEU655369:UEU655383 UOQ655369:UOQ655383 UYM655369:UYM655383 VII655369:VII655383 VSE655369:VSE655383 WCA655369:WCA655383 WLW655369:WLW655383 WVS655369:WVS655383 J720905:J720919 JG720905:JG720919 TC720905:TC720919 ACY720905:ACY720919 AMU720905:AMU720919 AWQ720905:AWQ720919 BGM720905:BGM720919 BQI720905:BQI720919 CAE720905:CAE720919 CKA720905:CKA720919 CTW720905:CTW720919 DDS720905:DDS720919 DNO720905:DNO720919 DXK720905:DXK720919 EHG720905:EHG720919 ERC720905:ERC720919 FAY720905:FAY720919 FKU720905:FKU720919 FUQ720905:FUQ720919 GEM720905:GEM720919 GOI720905:GOI720919 GYE720905:GYE720919 HIA720905:HIA720919 HRW720905:HRW720919 IBS720905:IBS720919 ILO720905:ILO720919 IVK720905:IVK720919 JFG720905:JFG720919 JPC720905:JPC720919 JYY720905:JYY720919 KIU720905:KIU720919 KSQ720905:KSQ720919 LCM720905:LCM720919 LMI720905:LMI720919 LWE720905:LWE720919 MGA720905:MGA720919 MPW720905:MPW720919 MZS720905:MZS720919 NJO720905:NJO720919 NTK720905:NTK720919 ODG720905:ODG720919 ONC720905:ONC720919 OWY720905:OWY720919 PGU720905:PGU720919 PQQ720905:PQQ720919 QAM720905:QAM720919 QKI720905:QKI720919 QUE720905:QUE720919 REA720905:REA720919 RNW720905:RNW720919 RXS720905:RXS720919 SHO720905:SHO720919 SRK720905:SRK720919 TBG720905:TBG720919 TLC720905:TLC720919 TUY720905:TUY720919 UEU720905:UEU720919 UOQ720905:UOQ720919 UYM720905:UYM720919 VII720905:VII720919 VSE720905:VSE720919 WCA720905:WCA720919 WLW720905:WLW720919 WVS720905:WVS720919 J786441:J786455 JG786441:JG786455 TC786441:TC786455 ACY786441:ACY786455 AMU786441:AMU786455 AWQ786441:AWQ786455 BGM786441:BGM786455 BQI786441:BQI786455 CAE786441:CAE786455 CKA786441:CKA786455 CTW786441:CTW786455 DDS786441:DDS786455 DNO786441:DNO786455 DXK786441:DXK786455 EHG786441:EHG786455 ERC786441:ERC786455 FAY786441:FAY786455 FKU786441:FKU786455 FUQ786441:FUQ786455 GEM786441:GEM786455 GOI786441:GOI786455 GYE786441:GYE786455 HIA786441:HIA786455 HRW786441:HRW786455 IBS786441:IBS786455 ILO786441:ILO786455 IVK786441:IVK786455 JFG786441:JFG786455 JPC786441:JPC786455 JYY786441:JYY786455 KIU786441:KIU786455 KSQ786441:KSQ786455 LCM786441:LCM786455 LMI786441:LMI786455 LWE786441:LWE786455 MGA786441:MGA786455 MPW786441:MPW786455 MZS786441:MZS786455 NJO786441:NJO786455 NTK786441:NTK786455 ODG786441:ODG786455 ONC786441:ONC786455 OWY786441:OWY786455 PGU786441:PGU786455 PQQ786441:PQQ786455 QAM786441:QAM786455 QKI786441:QKI786455 QUE786441:QUE786455 REA786441:REA786455 RNW786441:RNW786455 RXS786441:RXS786455 SHO786441:SHO786455 SRK786441:SRK786455 TBG786441:TBG786455 TLC786441:TLC786455 TUY786441:TUY786455 UEU786441:UEU786455 UOQ786441:UOQ786455 UYM786441:UYM786455 VII786441:VII786455 VSE786441:VSE786455 WCA786441:WCA786455 WLW786441:WLW786455 WVS786441:WVS786455 J851977:J851991 JG851977:JG851991 TC851977:TC851991 ACY851977:ACY851991 AMU851977:AMU851991 AWQ851977:AWQ851991 BGM851977:BGM851991 BQI851977:BQI851991 CAE851977:CAE851991 CKA851977:CKA851991 CTW851977:CTW851991 DDS851977:DDS851991 DNO851977:DNO851991 DXK851977:DXK851991 EHG851977:EHG851991 ERC851977:ERC851991 FAY851977:FAY851991 FKU851977:FKU851991 FUQ851977:FUQ851991 GEM851977:GEM851991 GOI851977:GOI851991 GYE851977:GYE851991 HIA851977:HIA851991 HRW851977:HRW851991 IBS851977:IBS851991 ILO851977:ILO851991 IVK851977:IVK851991 JFG851977:JFG851991 JPC851977:JPC851991 JYY851977:JYY851991 KIU851977:KIU851991 KSQ851977:KSQ851991 LCM851977:LCM851991 LMI851977:LMI851991 LWE851977:LWE851991 MGA851977:MGA851991 MPW851977:MPW851991 MZS851977:MZS851991 NJO851977:NJO851991 NTK851977:NTK851991 ODG851977:ODG851991 ONC851977:ONC851991 OWY851977:OWY851991 PGU851977:PGU851991 PQQ851977:PQQ851991 QAM851977:QAM851991 QKI851977:QKI851991 QUE851977:QUE851991 REA851977:REA851991 RNW851977:RNW851991 RXS851977:RXS851991 SHO851977:SHO851991 SRK851977:SRK851991 TBG851977:TBG851991 TLC851977:TLC851991 TUY851977:TUY851991 UEU851977:UEU851991 UOQ851977:UOQ851991 UYM851977:UYM851991 VII851977:VII851991 VSE851977:VSE851991 WCA851977:WCA851991 WLW851977:WLW851991 WVS851977:WVS851991 J917513:J917527 JG917513:JG917527 TC917513:TC917527 ACY917513:ACY917527 AMU917513:AMU917527 AWQ917513:AWQ917527 BGM917513:BGM917527 BQI917513:BQI917527 CAE917513:CAE917527 CKA917513:CKA917527 CTW917513:CTW917527 DDS917513:DDS917527 DNO917513:DNO917527 DXK917513:DXK917527 EHG917513:EHG917527 ERC917513:ERC917527 FAY917513:FAY917527 FKU917513:FKU917527 FUQ917513:FUQ917527 GEM917513:GEM917527 GOI917513:GOI917527 GYE917513:GYE917527 HIA917513:HIA917527 HRW917513:HRW917527 IBS917513:IBS917527 ILO917513:ILO917527 IVK917513:IVK917527 JFG917513:JFG917527 JPC917513:JPC917527 JYY917513:JYY917527 KIU917513:KIU917527 KSQ917513:KSQ917527 LCM917513:LCM917527 LMI917513:LMI917527 LWE917513:LWE917527 MGA917513:MGA917527 MPW917513:MPW917527 MZS917513:MZS917527 NJO917513:NJO917527 NTK917513:NTK917527 ODG917513:ODG917527 ONC917513:ONC917527 OWY917513:OWY917527 PGU917513:PGU917527 PQQ917513:PQQ917527 QAM917513:QAM917527 QKI917513:QKI917527 QUE917513:QUE917527 REA917513:REA917527 RNW917513:RNW917527 RXS917513:RXS917527 SHO917513:SHO917527 SRK917513:SRK917527 TBG917513:TBG917527 TLC917513:TLC917527 TUY917513:TUY917527 UEU917513:UEU917527 UOQ917513:UOQ917527 UYM917513:UYM917527 VII917513:VII917527 VSE917513:VSE917527 WCA917513:WCA917527 WLW917513:WLW917527 WVS917513:WVS917527 J983049:J983063 JG983049:JG983063 TC983049:TC983063 ACY983049:ACY983063 AMU983049:AMU983063 AWQ983049:AWQ983063 BGM983049:BGM983063 BQI983049:BQI983063 CAE983049:CAE983063 CKA983049:CKA983063 CTW983049:CTW983063 DDS983049:DDS983063 DNO983049:DNO983063 DXK983049:DXK983063 EHG983049:EHG983063 ERC983049:ERC983063 FAY983049:FAY983063 FKU983049:FKU983063 FUQ983049:FUQ983063 GEM983049:GEM983063 GOI983049:GOI983063 GYE983049:GYE983063 HIA983049:HIA983063 HRW983049:HRW983063 IBS983049:IBS983063 ILO983049:ILO983063 IVK983049:IVK983063 JFG983049:JFG983063 JPC983049:JPC983063 JYY983049:JYY983063 KIU983049:KIU983063 KSQ983049:KSQ983063 LCM983049:LCM983063 LMI983049:LMI983063 LWE983049:LWE983063 MGA983049:MGA983063 MPW983049:MPW983063 MZS983049:MZS983063 NJO983049:NJO983063 NTK983049:NTK983063 ODG983049:ODG983063 ONC983049:ONC983063 OWY983049:OWY983063 PGU983049:PGU983063 PQQ983049:PQQ983063 QAM983049:QAM983063 QKI983049:QKI983063 QUE983049:QUE983063 REA983049:REA983063 RNW983049:RNW983063 RXS983049:RXS983063 SHO983049:SHO983063 SRK983049:SRK983063 TBG983049:TBG983063 TLC983049:TLC983063 TUY983049:TUY983063 UEU983049:UEU983063 UOQ983049:UOQ983063 UYM983049:UYM983063 VII983049:VII983063 VSE983049:VSE983063 WCA983049:WCA983063 WLW983049:WLW983063 WVS983049:WVS983063">
      <formula1>4</formula1>
    </dataValidation>
    <dataValidation type="textLength" operator="equal" allowBlank="1" showInputMessage="1" showErrorMessage="1" errorTitle="Invalid data!" error="GASB number must be 4 digits." sqref="D14:D28 JA14:JA28 SW14:SW28 ACS14:ACS28 AMO14:AMO28 AWK14:AWK28 BGG14:BGG28 BQC14:BQC28 BZY14:BZY28 CJU14:CJU28 CTQ14:CTQ28 DDM14:DDM28 DNI14:DNI28 DXE14:DXE28 EHA14:EHA28 EQW14:EQW28 FAS14:FAS28 FKO14:FKO28 FUK14:FUK28 GEG14:GEG28 GOC14:GOC28 GXY14:GXY28 HHU14:HHU28 HRQ14:HRQ28 IBM14:IBM28 ILI14:ILI28 IVE14:IVE28 JFA14:JFA28 JOW14:JOW28 JYS14:JYS28 KIO14:KIO28 KSK14:KSK28 LCG14:LCG28 LMC14:LMC28 LVY14:LVY28 MFU14:MFU28 MPQ14:MPQ28 MZM14:MZM28 NJI14:NJI28 NTE14:NTE28 ODA14:ODA28 OMW14:OMW28 OWS14:OWS28 PGO14:PGO28 PQK14:PQK28 QAG14:QAG28 QKC14:QKC28 QTY14:QTY28 RDU14:RDU28 RNQ14:RNQ28 RXM14:RXM28 SHI14:SHI28 SRE14:SRE28 TBA14:TBA28 TKW14:TKW28 TUS14:TUS28 UEO14:UEO28 UOK14:UOK28 UYG14:UYG28 VIC14:VIC28 VRY14:VRY28 WBU14:WBU28 WLQ14:WLQ28 WVM14:WVM28 D65545:D65559 JA65545:JA65559 SW65545:SW65559 ACS65545:ACS65559 AMO65545:AMO65559 AWK65545:AWK65559 BGG65545:BGG65559 BQC65545:BQC65559 BZY65545:BZY65559 CJU65545:CJU65559 CTQ65545:CTQ65559 DDM65545:DDM65559 DNI65545:DNI65559 DXE65545:DXE65559 EHA65545:EHA65559 EQW65545:EQW65559 FAS65545:FAS65559 FKO65545:FKO65559 FUK65545:FUK65559 GEG65545:GEG65559 GOC65545:GOC65559 GXY65545:GXY65559 HHU65545:HHU65559 HRQ65545:HRQ65559 IBM65545:IBM65559 ILI65545:ILI65559 IVE65545:IVE65559 JFA65545:JFA65559 JOW65545:JOW65559 JYS65545:JYS65559 KIO65545:KIO65559 KSK65545:KSK65559 LCG65545:LCG65559 LMC65545:LMC65559 LVY65545:LVY65559 MFU65545:MFU65559 MPQ65545:MPQ65559 MZM65545:MZM65559 NJI65545:NJI65559 NTE65545:NTE65559 ODA65545:ODA65559 OMW65545:OMW65559 OWS65545:OWS65559 PGO65545:PGO65559 PQK65545:PQK65559 QAG65545:QAG65559 QKC65545:QKC65559 QTY65545:QTY65559 RDU65545:RDU65559 RNQ65545:RNQ65559 RXM65545:RXM65559 SHI65545:SHI65559 SRE65545:SRE65559 TBA65545:TBA65559 TKW65545:TKW65559 TUS65545:TUS65559 UEO65545:UEO65559 UOK65545:UOK65559 UYG65545:UYG65559 VIC65545:VIC65559 VRY65545:VRY65559 WBU65545:WBU65559 WLQ65545:WLQ65559 WVM65545:WVM65559 D131081:D131095 JA131081:JA131095 SW131081:SW131095 ACS131081:ACS131095 AMO131081:AMO131095 AWK131081:AWK131095 BGG131081:BGG131095 BQC131081:BQC131095 BZY131081:BZY131095 CJU131081:CJU131095 CTQ131081:CTQ131095 DDM131081:DDM131095 DNI131081:DNI131095 DXE131081:DXE131095 EHA131081:EHA131095 EQW131081:EQW131095 FAS131081:FAS131095 FKO131081:FKO131095 FUK131081:FUK131095 GEG131081:GEG131095 GOC131081:GOC131095 GXY131081:GXY131095 HHU131081:HHU131095 HRQ131081:HRQ131095 IBM131081:IBM131095 ILI131081:ILI131095 IVE131081:IVE131095 JFA131081:JFA131095 JOW131081:JOW131095 JYS131081:JYS131095 KIO131081:KIO131095 KSK131081:KSK131095 LCG131081:LCG131095 LMC131081:LMC131095 LVY131081:LVY131095 MFU131081:MFU131095 MPQ131081:MPQ131095 MZM131081:MZM131095 NJI131081:NJI131095 NTE131081:NTE131095 ODA131081:ODA131095 OMW131081:OMW131095 OWS131081:OWS131095 PGO131081:PGO131095 PQK131081:PQK131095 QAG131081:QAG131095 QKC131081:QKC131095 QTY131081:QTY131095 RDU131081:RDU131095 RNQ131081:RNQ131095 RXM131081:RXM131095 SHI131081:SHI131095 SRE131081:SRE131095 TBA131081:TBA131095 TKW131081:TKW131095 TUS131081:TUS131095 UEO131081:UEO131095 UOK131081:UOK131095 UYG131081:UYG131095 VIC131081:VIC131095 VRY131081:VRY131095 WBU131081:WBU131095 WLQ131081:WLQ131095 WVM131081:WVM131095 D196617:D196631 JA196617:JA196631 SW196617:SW196631 ACS196617:ACS196631 AMO196617:AMO196631 AWK196617:AWK196631 BGG196617:BGG196631 BQC196617:BQC196631 BZY196617:BZY196631 CJU196617:CJU196631 CTQ196617:CTQ196631 DDM196617:DDM196631 DNI196617:DNI196631 DXE196617:DXE196631 EHA196617:EHA196631 EQW196617:EQW196631 FAS196617:FAS196631 FKO196617:FKO196631 FUK196617:FUK196631 GEG196617:GEG196631 GOC196617:GOC196631 GXY196617:GXY196631 HHU196617:HHU196631 HRQ196617:HRQ196631 IBM196617:IBM196631 ILI196617:ILI196631 IVE196617:IVE196631 JFA196617:JFA196631 JOW196617:JOW196631 JYS196617:JYS196631 KIO196617:KIO196631 KSK196617:KSK196631 LCG196617:LCG196631 LMC196617:LMC196631 LVY196617:LVY196631 MFU196617:MFU196631 MPQ196617:MPQ196631 MZM196617:MZM196631 NJI196617:NJI196631 NTE196617:NTE196631 ODA196617:ODA196631 OMW196617:OMW196631 OWS196617:OWS196631 PGO196617:PGO196631 PQK196617:PQK196631 QAG196617:QAG196631 QKC196617:QKC196631 QTY196617:QTY196631 RDU196617:RDU196631 RNQ196617:RNQ196631 RXM196617:RXM196631 SHI196617:SHI196631 SRE196617:SRE196631 TBA196617:TBA196631 TKW196617:TKW196631 TUS196617:TUS196631 UEO196617:UEO196631 UOK196617:UOK196631 UYG196617:UYG196631 VIC196617:VIC196631 VRY196617:VRY196631 WBU196617:WBU196631 WLQ196617:WLQ196631 WVM196617:WVM196631 D262153:D262167 JA262153:JA262167 SW262153:SW262167 ACS262153:ACS262167 AMO262153:AMO262167 AWK262153:AWK262167 BGG262153:BGG262167 BQC262153:BQC262167 BZY262153:BZY262167 CJU262153:CJU262167 CTQ262153:CTQ262167 DDM262153:DDM262167 DNI262153:DNI262167 DXE262153:DXE262167 EHA262153:EHA262167 EQW262153:EQW262167 FAS262153:FAS262167 FKO262153:FKO262167 FUK262153:FUK262167 GEG262153:GEG262167 GOC262153:GOC262167 GXY262153:GXY262167 HHU262153:HHU262167 HRQ262153:HRQ262167 IBM262153:IBM262167 ILI262153:ILI262167 IVE262153:IVE262167 JFA262153:JFA262167 JOW262153:JOW262167 JYS262153:JYS262167 KIO262153:KIO262167 KSK262153:KSK262167 LCG262153:LCG262167 LMC262153:LMC262167 LVY262153:LVY262167 MFU262153:MFU262167 MPQ262153:MPQ262167 MZM262153:MZM262167 NJI262153:NJI262167 NTE262153:NTE262167 ODA262153:ODA262167 OMW262153:OMW262167 OWS262153:OWS262167 PGO262153:PGO262167 PQK262153:PQK262167 QAG262153:QAG262167 QKC262153:QKC262167 QTY262153:QTY262167 RDU262153:RDU262167 RNQ262153:RNQ262167 RXM262153:RXM262167 SHI262153:SHI262167 SRE262153:SRE262167 TBA262153:TBA262167 TKW262153:TKW262167 TUS262153:TUS262167 UEO262153:UEO262167 UOK262153:UOK262167 UYG262153:UYG262167 VIC262153:VIC262167 VRY262153:VRY262167 WBU262153:WBU262167 WLQ262153:WLQ262167 WVM262153:WVM262167 D327689:D327703 JA327689:JA327703 SW327689:SW327703 ACS327689:ACS327703 AMO327689:AMO327703 AWK327689:AWK327703 BGG327689:BGG327703 BQC327689:BQC327703 BZY327689:BZY327703 CJU327689:CJU327703 CTQ327689:CTQ327703 DDM327689:DDM327703 DNI327689:DNI327703 DXE327689:DXE327703 EHA327689:EHA327703 EQW327689:EQW327703 FAS327689:FAS327703 FKO327689:FKO327703 FUK327689:FUK327703 GEG327689:GEG327703 GOC327689:GOC327703 GXY327689:GXY327703 HHU327689:HHU327703 HRQ327689:HRQ327703 IBM327689:IBM327703 ILI327689:ILI327703 IVE327689:IVE327703 JFA327689:JFA327703 JOW327689:JOW327703 JYS327689:JYS327703 KIO327689:KIO327703 KSK327689:KSK327703 LCG327689:LCG327703 LMC327689:LMC327703 LVY327689:LVY327703 MFU327689:MFU327703 MPQ327689:MPQ327703 MZM327689:MZM327703 NJI327689:NJI327703 NTE327689:NTE327703 ODA327689:ODA327703 OMW327689:OMW327703 OWS327689:OWS327703 PGO327689:PGO327703 PQK327689:PQK327703 QAG327689:QAG327703 QKC327689:QKC327703 QTY327689:QTY327703 RDU327689:RDU327703 RNQ327689:RNQ327703 RXM327689:RXM327703 SHI327689:SHI327703 SRE327689:SRE327703 TBA327689:TBA327703 TKW327689:TKW327703 TUS327689:TUS327703 UEO327689:UEO327703 UOK327689:UOK327703 UYG327689:UYG327703 VIC327689:VIC327703 VRY327689:VRY327703 WBU327689:WBU327703 WLQ327689:WLQ327703 WVM327689:WVM327703 D393225:D393239 JA393225:JA393239 SW393225:SW393239 ACS393225:ACS393239 AMO393225:AMO393239 AWK393225:AWK393239 BGG393225:BGG393239 BQC393225:BQC393239 BZY393225:BZY393239 CJU393225:CJU393239 CTQ393225:CTQ393239 DDM393225:DDM393239 DNI393225:DNI393239 DXE393225:DXE393239 EHA393225:EHA393239 EQW393225:EQW393239 FAS393225:FAS393239 FKO393225:FKO393239 FUK393225:FUK393239 GEG393225:GEG393239 GOC393225:GOC393239 GXY393225:GXY393239 HHU393225:HHU393239 HRQ393225:HRQ393239 IBM393225:IBM393239 ILI393225:ILI393239 IVE393225:IVE393239 JFA393225:JFA393239 JOW393225:JOW393239 JYS393225:JYS393239 KIO393225:KIO393239 KSK393225:KSK393239 LCG393225:LCG393239 LMC393225:LMC393239 LVY393225:LVY393239 MFU393225:MFU393239 MPQ393225:MPQ393239 MZM393225:MZM393239 NJI393225:NJI393239 NTE393225:NTE393239 ODA393225:ODA393239 OMW393225:OMW393239 OWS393225:OWS393239 PGO393225:PGO393239 PQK393225:PQK393239 QAG393225:QAG393239 QKC393225:QKC393239 QTY393225:QTY393239 RDU393225:RDU393239 RNQ393225:RNQ393239 RXM393225:RXM393239 SHI393225:SHI393239 SRE393225:SRE393239 TBA393225:TBA393239 TKW393225:TKW393239 TUS393225:TUS393239 UEO393225:UEO393239 UOK393225:UOK393239 UYG393225:UYG393239 VIC393225:VIC393239 VRY393225:VRY393239 WBU393225:WBU393239 WLQ393225:WLQ393239 WVM393225:WVM393239 D458761:D458775 JA458761:JA458775 SW458761:SW458775 ACS458761:ACS458775 AMO458761:AMO458775 AWK458761:AWK458775 BGG458761:BGG458775 BQC458761:BQC458775 BZY458761:BZY458775 CJU458761:CJU458775 CTQ458761:CTQ458775 DDM458761:DDM458775 DNI458761:DNI458775 DXE458761:DXE458775 EHA458761:EHA458775 EQW458761:EQW458775 FAS458761:FAS458775 FKO458761:FKO458775 FUK458761:FUK458775 GEG458761:GEG458775 GOC458761:GOC458775 GXY458761:GXY458775 HHU458761:HHU458775 HRQ458761:HRQ458775 IBM458761:IBM458775 ILI458761:ILI458775 IVE458761:IVE458775 JFA458761:JFA458775 JOW458761:JOW458775 JYS458761:JYS458775 KIO458761:KIO458775 KSK458761:KSK458775 LCG458761:LCG458775 LMC458761:LMC458775 LVY458761:LVY458775 MFU458761:MFU458775 MPQ458761:MPQ458775 MZM458761:MZM458775 NJI458761:NJI458775 NTE458761:NTE458775 ODA458761:ODA458775 OMW458761:OMW458775 OWS458761:OWS458775 PGO458761:PGO458775 PQK458761:PQK458775 QAG458761:QAG458775 QKC458761:QKC458775 QTY458761:QTY458775 RDU458761:RDU458775 RNQ458761:RNQ458775 RXM458761:RXM458775 SHI458761:SHI458775 SRE458761:SRE458775 TBA458761:TBA458775 TKW458761:TKW458775 TUS458761:TUS458775 UEO458761:UEO458775 UOK458761:UOK458775 UYG458761:UYG458775 VIC458761:VIC458775 VRY458761:VRY458775 WBU458761:WBU458775 WLQ458761:WLQ458775 WVM458761:WVM458775 D524297:D524311 JA524297:JA524311 SW524297:SW524311 ACS524297:ACS524311 AMO524297:AMO524311 AWK524297:AWK524311 BGG524297:BGG524311 BQC524297:BQC524311 BZY524297:BZY524311 CJU524297:CJU524311 CTQ524297:CTQ524311 DDM524297:DDM524311 DNI524297:DNI524311 DXE524297:DXE524311 EHA524297:EHA524311 EQW524297:EQW524311 FAS524297:FAS524311 FKO524297:FKO524311 FUK524297:FUK524311 GEG524297:GEG524311 GOC524297:GOC524311 GXY524297:GXY524311 HHU524297:HHU524311 HRQ524297:HRQ524311 IBM524297:IBM524311 ILI524297:ILI524311 IVE524297:IVE524311 JFA524297:JFA524311 JOW524297:JOW524311 JYS524297:JYS524311 KIO524297:KIO524311 KSK524297:KSK524311 LCG524297:LCG524311 LMC524297:LMC524311 LVY524297:LVY524311 MFU524297:MFU524311 MPQ524297:MPQ524311 MZM524297:MZM524311 NJI524297:NJI524311 NTE524297:NTE524311 ODA524297:ODA524311 OMW524297:OMW524311 OWS524297:OWS524311 PGO524297:PGO524311 PQK524297:PQK524311 QAG524297:QAG524311 QKC524297:QKC524311 QTY524297:QTY524311 RDU524297:RDU524311 RNQ524297:RNQ524311 RXM524297:RXM524311 SHI524297:SHI524311 SRE524297:SRE524311 TBA524297:TBA524311 TKW524297:TKW524311 TUS524297:TUS524311 UEO524297:UEO524311 UOK524297:UOK524311 UYG524297:UYG524311 VIC524297:VIC524311 VRY524297:VRY524311 WBU524297:WBU524311 WLQ524297:WLQ524311 WVM524297:WVM524311 D589833:D589847 JA589833:JA589847 SW589833:SW589847 ACS589833:ACS589847 AMO589833:AMO589847 AWK589833:AWK589847 BGG589833:BGG589847 BQC589833:BQC589847 BZY589833:BZY589847 CJU589833:CJU589847 CTQ589833:CTQ589847 DDM589833:DDM589847 DNI589833:DNI589847 DXE589833:DXE589847 EHA589833:EHA589847 EQW589833:EQW589847 FAS589833:FAS589847 FKO589833:FKO589847 FUK589833:FUK589847 GEG589833:GEG589847 GOC589833:GOC589847 GXY589833:GXY589847 HHU589833:HHU589847 HRQ589833:HRQ589847 IBM589833:IBM589847 ILI589833:ILI589847 IVE589833:IVE589847 JFA589833:JFA589847 JOW589833:JOW589847 JYS589833:JYS589847 KIO589833:KIO589847 KSK589833:KSK589847 LCG589833:LCG589847 LMC589833:LMC589847 LVY589833:LVY589847 MFU589833:MFU589847 MPQ589833:MPQ589847 MZM589833:MZM589847 NJI589833:NJI589847 NTE589833:NTE589847 ODA589833:ODA589847 OMW589833:OMW589847 OWS589833:OWS589847 PGO589833:PGO589847 PQK589833:PQK589847 QAG589833:QAG589847 QKC589833:QKC589847 QTY589833:QTY589847 RDU589833:RDU589847 RNQ589833:RNQ589847 RXM589833:RXM589847 SHI589833:SHI589847 SRE589833:SRE589847 TBA589833:TBA589847 TKW589833:TKW589847 TUS589833:TUS589847 UEO589833:UEO589847 UOK589833:UOK589847 UYG589833:UYG589847 VIC589833:VIC589847 VRY589833:VRY589847 WBU589833:WBU589847 WLQ589833:WLQ589847 WVM589833:WVM589847 D655369:D655383 JA655369:JA655383 SW655369:SW655383 ACS655369:ACS655383 AMO655369:AMO655383 AWK655369:AWK655383 BGG655369:BGG655383 BQC655369:BQC655383 BZY655369:BZY655383 CJU655369:CJU655383 CTQ655369:CTQ655383 DDM655369:DDM655383 DNI655369:DNI655383 DXE655369:DXE655383 EHA655369:EHA655383 EQW655369:EQW655383 FAS655369:FAS655383 FKO655369:FKO655383 FUK655369:FUK655383 GEG655369:GEG655383 GOC655369:GOC655383 GXY655369:GXY655383 HHU655369:HHU655383 HRQ655369:HRQ655383 IBM655369:IBM655383 ILI655369:ILI655383 IVE655369:IVE655383 JFA655369:JFA655383 JOW655369:JOW655383 JYS655369:JYS655383 KIO655369:KIO655383 KSK655369:KSK655383 LCG655369:LCG655383 LMC655369:LMC655383 LVY655369:LVY655383 MFU655369:MFU655383 MPQ655369:MPQ655383 MZM655369:MZM655383 NJI655369:NJI655383 NTE655369:NTE655383 ODA655369:ODA655383 OMW655369:OMW655383 OWS655369:OWS655383 PGO655369:PGO655383 PQK655369:PQK655383 QAG655369:QAG655383 QKC655369:QKC655383 QTY655369:QTY655383 RDU655369:RDU655383 RNQ655369:RNQ655383 RXM655369:RXM655383 SHI655369:SHI655383 SRE655369:SRE655383 TBA655369:TBA655383 TKW655369:TKW655383 TUS655369:TUS655383 UEO655369:UEO655383 UOK655369:UOK655383 UYG655369:UYG655383 VIC655369:VIC655383 VRY655369:VRY655383 WBU655369:WBU655383 WLQ655369:WLQ655383 WVM655369:WVM655383 D720905:D720919 JA720905:JA720919 SW720905:SW720919 ACS720905:ACS720919 AMO720905:AMO720919 AWK720905:AWK720919 BGG720905:BGG720919 BQC720905:BQC720919 BZY720905:BZY720919 CJU720905:CJU720919 CTQ720905:CTQ720919 DDM720905:DDM720919 DNI720905:DNI720919 DXE720905:DXE720919 EHA720905:EHA720919 EQW720905:EQW720919 FAS720905:FAS720919 FKO720905:FKO720919 FUK720905:FUK720919 GEG720905:GEG720919 GOC720905:GOC720919 GXY720905:GXY720919 HHU720905:HHU720919 HRQ720905:HRQ720919 IBM720905:IBM720919 ILI720905:ILI720919 IVE720905:IVE720919 JFA720905:JFA720919 JOW720905:JOW720919 JYS720905:JYS720919 KIO720905:KIO720919 KSK720905:KSK720919 LCG720905:LCG720919 LMC720905:LMC720919 LVY720905:LVY720919 MFU720905:MFU720919 MPQ720905:MPQ720919 MZM720905:MZM720919 NJI720905:NJI720919 NTE720905:NTE720919 ODA720905:ODA720919 OMW720905:OMW720919 OWS720905:OWS720919 PGO720905:PGO720919 PQK720905:PQK720919 QAG720905:QAG720919 QKC720905:QKC720919 QTY720905:QTY720919 RDU720905:RDU720919 RNQ720905:RNQ720919 RXM720905:RXM720919 SHI720905:SHI720919 SRE720905:SRE720919 TBA720905:TBA720919 TKW720905:TKW720919 TUS720905:TUS720919 UEO720905:UEO720919 UOK720905:UOK720919 UYG720905:UYG720919 VIC720905:VIC720919 VRY720905:VRY720919 WBU720905:WBU720919 WLQ720905:WLQ720919 WVM720905:WVM720919 D786441:D786455 JA786441:JA786455 SW786441:SW786455 ACS786441:ACS786455 AMO786441:AMO786455 AWK786441:AWK786455 BGG786441:BGG786455 BQC786441:BQC786455 BZY786441:BZY786455 CJU786441:CJU786455 CTQ786441:CTQ786455 DDM786441:DDM786455 DNI786441:DNI786455 DXE786441:DXE786455 EHA786441:EHA786455 EQW786441:EQW786455 FAS786441:FAS786455 FKO786441:FKO786455 FUK786441:FUK786455 GEG786441:GEG786455 GOC786441:GOC786455 GXY786441:GXY786455 HHU786441:HHU786455 HRQ786441:HRQ786455 IBM786441:IBM786455 ILI786441:ILI786455 IVE786441:IVE786455 JFA786441:JFA786455 JOW786441:JOW786455 JYS786441:JYS786455 KIO786441:KIO786455 KSK786441:KSK786455 LCG786441:LCG786455 LMC786441:LMC786455 LVY786441:LVY786455 MFU786441:MFU786455 MPQ786441:MPQ786455 MZM786441:MZM786455 NJI786441:NJI786455 NTE786441:NTE786455 ODA786441:ODA786455 OMW786441:OMW786455 OWS786441:OWS786455 PGO786441:PGO786455 PQK786441:PQK786455 QAG786441:QAG786455 QKC786441:QKC786455 QTY786441:QTY786455 RDU786441:RDU786455 RNQ786441:RNQ786455 RXM786441:RXM786455 SHI786441:SHI786455 SRE786441:SRE786455 TBA786441:TBA786455 TKW786441:TKW786455 TUS786441:TUS786455 UEO786441:UEO786455 UOK786441:UOK786455 UYG786441:UYG786455 VIC786441:VIC786455 VRY786441:VRY786455 WBU786441:WBU786455 WLQ786441:WLQ786455 WVM786441:WVM786455 D851977:D851991 JA851977:JA851991 SW851977:SW851991 ACS851977:ACS851991 AMO851977:AMO851991 AWK851977:AWK851991 BGG851977:BGG851991 BQC851977:BQC851991 BZY851977:BZY851991 CJU851977:CJU851991 CTQ851977:CTQ851991 DDM851977:DDM851991 DNI851977:DNI851991 DXE851977:DXE851991 EHA851977:EHA851991 EQW851977:EQW851991 FAS851977:FAS851991 FKO851977:FKO851991 FUK851977:FUK851991 GEG851977:GEG851991 GOC851977:GOC851991 GXY851977:GXY851991 HHU851977:HHU851991 HRQ851977:HRQ851991 IBM851977:IBM851991 ILI851977:ILI851991 IVE851977:IVE851991 JFA851977:JFA851991 JOW851977:JOW851991 JYS851977:JYS851991 KIO851977:KIO851991 KSK851977:KSK851991 LCG851977:LCG851991 LMC851977:LMC851991 LVY851977:LVY851991 MFU851977:MFU851991 MPQ851977:MPQ851991 MZM851977:MZM851991 NJI851977:NJI851991 NTE851977:NTE851991 ODA851977:ODA851991 OMW851977:OMW851991 OWS851977:OWS851991 PGO851977:PGO851991 PQK851977:PQK851991 QAG851977:QAG851991 QKC851977:QKC851991 QTY851977:QTY851991 RDU851977:RDU851991 RNQ851977:RNQ851991 RXM851977:RXM851991 SHI851977:SHI851991 SRE851977:SRE851991 TBA851977:TBA851991 TKW851977:TKW851991 TUS851977:TUS851991 UEO851977:UEO851991 UOK851977:UOK851991 UYG851977:UYG851991 VIC851977:VIC851991 VRY851977:VRY851991 WBU851977:WBU851991 WLQ851977:WLQ851991 WVM851977:WVM851991 D917513:D917527 JA917513:JA917527 SW917513:SW917527 ACS917513:ACS917527 AMO917513:AMO917527 AWK917513:AWK917527 BGG917513:BGG917527 BQC917513:BQC917527 BZY917513:BZY917527 CJU917513:CJU917527 CTQ917513:CTQ917527 DDM917513:DDM917527 DNI917513:DNI917527 DXE917513:DXE917527 EHA917513:EHA917527 EQW917513:EQW917527 FAS917513:FAS917527 FKO917513:FKO917527 FUK917513:FUK917527 GEG917513:GEG917527 GOC917513:GOC917527 GXY917513:GXY917527 HHU917513:HHU917527 HRQ917513:HRQ917527 IBM917513:IBM917527 ILI917513:ILI917527 IVE917513:IVE917527 JFA917513:JFA917527 JOW917513:JOW917527 JYS917513:JYS917527 KIO917513:KIO917527 KSK917513:KSK917527 LCG917513:LCG917527 LMC917513:LMC917527 LVY917513:LVY917527 MFU917513:MFU917527 MPQ917513:MPQ917527 MZM917513:MZM917527 NJI917513:NJI917527 NTE917513:NTE917527 ODA917513:ODA917527 OMW917513:OMW917527 OWS917513:OWS917527 PGO917513:PGO917527 PQK917513:PQK917527 QAG917513:QAG917527 QKC917513:QKC917527 QTY917513:QTY917527 RDU917513:RDU917527 RNQ917513:RNQ917527 RXM917513:RXM917527 SHI917513:SHI917527 SRE917513:SRE917527 TBA917513:TBA917527 TKW917513:TKW917527 TUS917513:TUS917527 UEO917513:UEO917527 UOK917513:UOK917527 UYG917513:UYG917527 VIC917513:VIC917527 VRY917513:VRY917527 WBU917513:WBU917527 WLQ917513:WLQ917527 WVM917513:WVM917527 D983049:D983063 JA983049:JA983063 SW983049:SW983063 ACS983049:ACS983063 AMO983049:AMO983063 AWK983049:AWK983063 BGG983049:BGG983063 BQC983049:BQC983063 BZY983049:BZY983063 CJU983049:CJU983063 CTQ983049:CTQ983063 DDM983049:DDM983063 DNI983049:DNI983063 DXE983049:DXE983063 EHA983049:EHA983063 EQW983049:EQW983063 FAS983049:FAS983063 FKO983049:FKO983063 FUK983049:FUK983063 GEG983049:GEG983063 GOC983049:GOC983063 GXY983049:GXY983063 HHU983049:HHU983063 HRQ983049:HRQ983063 IBM983049:IBM983063 ILI983049:ILI983063 IVE983049:IVE983063 JFA983049:JFA983063 JOW983049:JOW983063 JYS983049:JYS983063 KIO983049:KIO983063 KSK983049:KSK983063 LCG983049:LCG983063 LMC983049:LMC983063 LVY983049:LVY983063 MFU983049:MFU983063 MPQ983049:MPQ983063 MZM983049:MZM983063 NJI983049:NJI983063 NTE983049:NTE983063 ODA983049:ODA983063 OMW983049:OMW983063 OWS983049:OWS983063 PGO983049:PGO983063 PQK983049:PQK983063 QAG983049:QAG983063 QKC983049:QKC983063 QTY983049:QTY983063 RDU983049:RDU983063 RNQ983049:RNQ983063 RXM983049:RXM983063 SHI983049:SHI983063 SRE983049:SRE983063 TBA983049:TBA983063 TKW983049:TKW983063 TUS983049:TUS983063 UEO983049:UEO983063 UOK983049:UOK983063 UYG983049:UYG983063 VIC983049:VIC983063 VRY983049:VRY983063 WBU983049:WBU983063 WLQ983049:WLQ983063 WVM983049:WVM983063 K14:L28 JH14:JI28 TD14:TE28 ACZ14:ADA28 AMV14:AMW28 AWR14:AWS28 BGN14:BGO28 BQJ14:BQK28 CAF14:CAG28 CKB14:CKC28 CTX14:CTY28 DDT14:DDU28 DNP14:DNQ28 DXL14:DXM28 EHH14:EHI28 ERD14:ERE28 FAZ14:FBA28 FKV14:FKW28 FUR14:FUS28 GEN14:GEO28 GOJ14:GOK28 GYF14:GYG28 HIB14:HIC28 HRX14:HRY28 IBT14:IBU28 ILP14:ILQ28 IVL14:IVM28 JFH14:JFI28 JPD14:JPE28 JYZ14:JZA28 KIV14:KIW28 KSR14:KSS28 LCN14:LCO28 LMJ14:LMK28 LWF14:LWG28 MGB14:MGC28 MPX14:MPY28 MZT14:MZU28 NJP14:NJQ28 NTL14:NTM28 ODH14:ODI28 OND14:ONE28 OWZ14:OXA28 PGV14:PGW28 PQR14:PQS28 QAN14:QAO28 QKJ14:QKK28 QUF14:QUG28 REB14:REC28 RNX14:RNY28 RXT14:RXU28 SHP14:SHQ28 SRL14:SRM28 TBH14:TBI28 TLD14:TLE28 TUZ14:TVA28 UEV14:UEW28 UOR14:UOS28 UYN14:UYO28 VIJ14:VIK28 VSF14:VSG28 WCB14:WCC28 WLX14:WLY28 WVT14:WVU28 K65545:L65559 JH65545:JI65559 TD65545:TE65559 ACZ65545:ADA65559 AMV65545:AMW65559 AWR65545:AWS65559 BGN65545:BGO65559 BQJ65545:BQK65559 CAF65545:CAG65559 CKB65545:CKC65559 CTX65545:CTY65559 DDT65545:DDU65559 DNP65545:DNQ65559 DXL65545:DXM65559 EHH65545:EHI65559 ERD65545:ERE65559 FAZ65545:FBA65559 FKV65545:FKW65559 FUR65545:FUS65559 GEN65545:GEO65559 GOJ65545:GOK65559 GYF65545:GYG65559 HIB65545:HIC65559 HRX65545:HRY65559 IBT65545:IBU65559 ILP65545:ILQ65559 IVL65545:IVM65559 JFH65545:JFI65559 JPD65545:JPE65559 JYZ65545:JZA65559 KIV65545:KIW65559 KSR65545:KSS65559 LCN65545:LCO65559 LMJ65545:LMK65559 LWF65545:LWG65559 MGB65545:MGC65559 MPX65545:MPY65559 MZT65545:MZU65559 NJP65545:NJQ65559 NTL65545:NTM65559 ODH65545:ODI65559 OND65545:ONE65559 OWZ65545:OXA65559 PGV65545:PGW65559 PQR65545:PQS65559 QAN65545:QAO65559 QKJ65545:QKK65559 QUF65545:QUG65559 REB65545:REC65559 RNX65545:RNY65559 RXT65545:RXU65559 SHP65545:SHQ65559 SRL65545:SRM65559 TBH65545:TBI65559 TLD65545:TLE65559 TUZ65545:TVA65559 UEV65545:UEW65559 UOR65545:UOS65559 UYN65545:UYO65559 VIJ65545:VIK65559 VSF65545:VSG65559 WCB65545:WCC65559 WLX65545:WLY65559 WVT65545:WVU65559 K131081:L131095 JH131081:JI131095 TD131081:TE131095 ACZ131081:ADA131095 AMV131081:AMW131095 AWR131081:AWS131095 BGN131081:BGO131095 BQJ131081:BQK131095 CAF131081:CAG131095 CKB131081:CKC131095 CTX131081:CTY131095 DDT131081:DDU131095 DNP131081:DNQ131095 DXL131081:DXM131095 EHH131081:EHI131095 ERD131081:ERE131095 FAZ131081:FBA131095 FKV131081:FKW131095 FUR131081:FUS131095 GEN131081:GEO131095 GOJ131081:GOK131095 GYF131081:GYG131095 HIB131081:HIC131095 HRX131081:HRY131095 IBT131081:IBU131095 ILP131081:ILQ131095 IVL131081:IVM131095 JFH131081:JFI131095 JPD131081:JPE131095 JYZ131081:JZA131095 KIV131081:KIW131095 KSR131081:KSS131095 LCN131081:LCO131095 LMJ131081:LMK131095 LWF131081:LWG131095 MGB131081:MGC131095 MPX131081:MPY131095 MZT131081:MZU131095 NJP131081:NJQ131095 NTL131081:NTM131095 ODH131081:ODI131095 OND131081:ONE131095 OWZ131081:OXA131095 PGV131081:PGW131095 PQR131081:PQS131095 QAN131081:QAO131095 QKJ131081:QKK131095 QUF131081:QUG131095 REB131081:REC131095 RNX131081:RNY131095 RXT131081:RXU131095 SHP131081:SHQ131095 SRL131081:SRM131095 TBH131081:TBI131095 TLD131081:TLE131095 TUZ131081:TVA131095 UEV131081:UEW131095 UOR131081:UOS131095 UYN131081:UYO131095 VIJ131081:VIK131095 VSF131081:VSG131095 WCB131081:WCC131095 WLX131081:WLY131095 WVT131081:WVU131095 K196617:L196631 JH196617:JI196631 TD196617:TE196631 ACZ196617:ADA196631 AMV196617:AMW196631 AWR196617:AWS196631 BGN196617:BGO196631 BQJ196617:BQK196631 CAF196617:CAG196631 CKB196617:CKC196631 CTX196617:CTY196631 DDT196617:DDU196631 DNP196617:DNQ196631 DXL196617:DXM196631 EHH196617:EHI196631 ERD196617:ERE196631 FAZ196617:FBA196631 FKV196617:FKW196631 FUR196617:FUS196631 GEN196617:GEO196631 GOJ196617:GOK196631 GYF196617:GYG196631 HIB196617:HIC196631 HRX196617:HRY196631 IBT196617:IBU196631 ILP196617:ILQ196631 IVL196617:IVM196631 JFH196617:JFI196631 JPD196617:JPE196631 JYZ196617:JZA196631 KIV196617:KIW196631 KSR196617:KSS196631 LCN196617:LCO196631 LMJ196617:LMK196631 LWF196617:LWG196631 MGB196617:MGC196631 MPX196617:MPY196631 MZT196617:MZU196631 NJP196617:NJQ196631 NTL196617:NTM196631 ODH196617:ODI196631 OND196617:ONE196631 OWZ196617:OXA196631 PGV196617:PGW196631 PQR196617:PQS196631 QAN196617:QAO196631 QKJ196617:QKK196631 QUF196617:QUG196631 REB196617:REC196631 RNX196617:RNY196631 RXT196617:RXU196631 SHP196617:SHQ196631 SRL196617:SRM196631 TBH196617:TBI196631 TLD196617:TLE196631 TUZ196617:TVA196631 UEV196617:UEW196631 UOR196617:UOS196631 UYN196617:UYO196631 VIJ196617:VIK196631 VSF196617:VSG196631 WCB196617:WCC196631 WLX196617:WLY196631 WVT196617:WVU196631 K262153:L262167 JH262153:JI262167 TD262153:TE262167 ACZ262153:ADA262167 AMV262153:AMW262167 AWR262153:AWS262167 BGN262153:BGO262167 BQJ262153:BQK262167 CAF262153:CAG262167 CKB262153:CKC262167 CTX262153:CTY262167 DDT262153:DDU262167 DNP262153:DNQ262167 DXL262153:DXM262167 EHH262153:EHI262167 ERD262153:ERE262167 FAZ262153:FBA262167 FKV262153:FKW262167 FUR262153:FUS262167 GEN262153:GEO262167 GOJ262153:GOK262167 GYF262153:GYG262167 HIB262153:HIC262167 HRX262153:HRY262167 IBT262153:IBU262167 ILP262153:ILQ262167 IVL262153:IVM262167 JFH262153:JFI262167 JPD262153:JPE262167 JYZ262153:JZA262167 KIV262153:KIW262167 KSR262153:KSS262167 LCN262153:LCO262167 LMJ262153:LMK262167 LWF262153:LWG262167 MGB262153:MGC262167 MPX262153:MPY262167 MZT262153:MZU262167 NJP262153:NJQ262167 NTL262153:NTM262167 ODH262153:ODI262167 OND262153:ONE262167 OWZ262153:OXA262167 PGV262153:PGW262167 PQR262153:PQS262167 QAN262153:QAO262167 QKJ262153:QKK262167 QUF262153:QUG262167 REB262153:REC262167 RNX262153:RNY262167 RXT262153:RXU262167 SHP262153:SHQ262167 SRL262153:SRM262167 TBH262153:TBI262167 TLD262153:TLE262167 TUZ262153:TVA262167 UEV262153:UEW262167 UOR262153:UOS262167 UYN262153:UYO262167 VIJ262153:VIK262167 VSF262153:VSG262167 WCB262153:WCC262167 WLX262153:WLY262167 WVT262153:WVU262167 K327689:L327703 JH327689:JI327703 TD327689:TE327703 ACZ327689:ADA327703 AMV327689:AMW327703 AWR327689:AWS327703 BGN327689:BGO327703 BQJ327689:BQK327703 CAF327689:CAG327703 CKB327689:CKC327703 CTX327689:CTY327703 DDT327689:DDU327703 DNP327689:DNQ327703 DXL327689:DXM327703 EHH327689:EHI327703 ERD327689:ERE327703 FAZ327689:FBA327703 FKV327689:FKW327703 FUR327689:FUS327703 GEN327689:GEO327703 GOJ327689:GOK327703 GYF327689:GYG327703 HIB327689:HIC327703 HRX327689:HRY327703 IBT327689:IBU327703 ILP327689:ILQ327703 IVL327689:IVM327703 JFH327689:JFI327703 JPD327689:JPE327703 JYZ327689:JZA327703 KIV327689:KIW327703 KSR327689:KSS327703 LCN327689:LCO327703 LMJ327689:LMK327703 LWF327689:LWG327703 MGB327689:MGC327703 MPX327689:MPY327703 MZT327689:MZU327703 NJP327689:NJQ327703 NTL327689:NTM327703 ODH327689:ODI327703 OND327689:ONE327703 OWZ327689:OXA327703 PGV327689:PGW327703 PQR327689:PQS327703 QAN327689:QAO327703 QKJ327689:QKK327703 QUF327689:QUG327703 REB327689:REC327703 RNX327689:RNY327703 RXT327689:RXU327703 SHP327689:SHQ327703 SRL327689:SRM327703 TBH327689:TBI327703 TLD327689:TLE327703 TUZ327689:TVA327703 UEV327689:UEW327703 UOR327689:UOS327703 UYN327689:UYO327703 VIJ327689:VIK327703 VSF327689:VSG327703 WCB327689:WCC327703 WLX327689:WLY327703 WVT327689:WVU327703 K393225:L393239 JH393225:JI393239 TD393225:TE393239 ACZ393225:ADA393239 AMV393225:AMW393239 AWR393225:AWS393239 BGN393225:BGO393239 BQJ393225:BQK393239 CAF393225:CAG393239 CKB393225:CKC393239 CTX393225:CTY393239 DDT393225:DDU393239 DNP393225:DNQ393239 DXL393225:DXM393239 EHH393225:EHI393239 ERD393225:ERE393239 FAZ393225:FBA393239 FKV393225:FKW393239 FUR393225:FUS393239 GEN393225:GEO393239 GOJ393225:GOK393239 GYF393225:GYG393239 HIB393225:HIC393239 HRX393225:HRY393239 IBT393225:IBU393239 ILP393225:ILQ393239 IVL393225:IVM393239 JFH393225:JFI393239 JPD393225:JPE393239 JYZ393225:JZA393239 KIV393225:KIW393239 KSR393225:KSS393239 LCN393225:LCO393239 LMJ393225:LMK393239 LWF393225:LWG393239 MGB393225:MGC393239 MPX393225:MPY393239 MZT393225:MZU393239 NJP393225:NJQ393239 NTL393225:NTM393239 ODH393225:ODI393239 OND393225:ONE393239 OWZ393225:OXA393239 PGV393225:PGW393239 PQR393225:PQS393239 QAN393225:QAO393239 QKJ393225:QKK393239 QUF393225:QUG393239 REB393225:REC393239 RNX393225:RNY393239 RXT393225:RXU393239 SHP393225:SHQ393239 SRL393225:SRM393239 TBH393225:TBI393239 TLD393225:TLE393239 TUZ393225:TVA393239 UEV393225:UEW393239 UOR393225:UOS393239 UYN393225:UYO393239 VIJ393225:VIK393239 VSF393225:VSG393239 WCB393225:WCC393239 WLX393225:WLY393239 WVT393225:WVU393239 K458761:L458775 JH458761:JI458775 TD458761:TE458775 ACZ458761:ADA458775 AMV458761:AMW458775 AWR458761:AWS458775 BGN458761:BGO458775 BQJ458761:BQK458775 CAF458761:CAG458775 CKB458761:CKC458775 CTX458761:CTY458775 DDT458761:DDU458775 DNP458761:DNQ458775 DXL458761:DXM458775 EHH458761:EHI458775 ERD458761:ERE458775 FAZ458761:FBA458775 FKV458761:FKW458775 FUR458761:FUS458775 GEN458761:GEO458775 GOJ458761:GOK458775 GYF458761:GYG458775 HIB458761:HIC458775 HRX458761:HRY458775 IBT458761:IBU458775 ILP458761:ILQ458775 IVL458761:IVM458775 JFH458761:JFI458775 JPD458761:JPE458775 JYZ458761:JZA458775 KIV458761:KIW458775 KSR458761:KSS458775 LCN458761:LCO458775 LMJ458761:LMK458775 LWF458761:LWG458775 MGB458761:MGC458775 MPX458761:MPY458775 MZT458761:MZU458775 NJP458761:NJQ458775 NTL458761:NTM458775 ODH458761:ODI458775 OND458761:ONE458775 OWZ458761:OXA458775 PGV458761:PGW458775 PQR458761:PQS458775 QAN458761:QAO458775 QKJ458761:QKK458775 QUF458761:QUG458775 REB458761:REC458775 RNX458761:RNY458775 RXT458761:RXU458775 SHP458761:SHQ458775 SRL458761:SRM458775 TBH458761:TBI458775 TLD458761:TLE458775 TUZ458761:TVA458775 UEV458761:UEW458775 UOR458761:UOS458775 UYN458761:UYO458775 VIJ458761:VIK458775 VSF458761:VSG458775 WCB458761:WCC458775 WLX458761:WLY458775 WVT458761:WVU458775 K524297:L524311 JH524297:JI524311 TD524297:TE524311 ACZ524297:ADA524311 AMV524297:AMW524311 AWR524297:AWS524311 BGN524297:BGO524311 BQJ524297:BQK524311 CAF524297:CAG524311 CKB524297:CKC524311 CTX524297:CTY524311 DDT524297:DDU524311 DNP524297:DNQ524311 DXL524297:DXM524311 EHH524297:EHI524311 ERD524297:ERE524311 FAZ524297:FBA524311 FKV524297:FKW524311 FUR524297:FUS524311 GEN524297:GEO524311 GOJ524297:GOK524311 GYF524297:GYG524311 HIB524297:HIC524311 HRX524297:HRY524311 IBT524297:IBU524311 ILP524297:ILQ524311 IVL524297:IVM524311 JFH524297:JFI524311 JPD524297:JPE524311 JYZ524297:JZA524311 KIV524297:KIW524311 KSR524297:KSS524311 LCN524297:LCO524311 LMJ524297:LMK524311 LWF524297:LWG524311 MGB524297:MGC524311 MPX524297:MPY524311 MZT524297:MZU524311 NJP524297:NJQ524311 NTL524297:NTM524311 ODH524297:ODI524311 OND524297:ONE524311 OWZ524297:OXA524311 PGV524297:PGW524311 PQR524297:PQS524311 QAN524297:QAO524311 QKJ524297:QKK524311 QUF524297:QUG524311 REB524297:REC524311 RNX524297:RNY524311 RXT524297:RXU524311 SHP524297:SHQ524311 SRL524297:SRM524311 TBH524297:TBI524311 TLD524297:TLE524311 TUZ524297:TVA524311 UEV524297:UEW524311 UOR524297:UOS524311 UYN524297:UYO524311 VIJ524297:VIK524311 VSF524297:VSG524311 WCB524297:WCC524311 WLX524297:WLY524311 WVT524297:WVU524311 K589833:L589847 JH589833:JI589847 TD589833:TE589847 ACZ589833:ADA589847 AMV589833:AMW589847 AWR589833:AWS589847 BGN589833:BGO589847 BQJ589833:BQK589847 CAF589833:CAG589847 CKB589833:CKC589847 CTX589833:CTY589847 DDT589833:DDU589847 DNP589833:DNQ589847 DXL589833:DXM589847 EHH589833:EHI589847 ERD589833:ERE589847 FAZ589833:FBA589847 FKV589833:FKW589847 FUR589833:FUS589847 GEN589833:GEO589847 GOJ589833:GOK589847 GYF589833:GYG589847 HIB589833:HIC589847 HRX589833:HRY589847 IBT589833:IBU589847 ILP589833:ILQ589847 IVL589833:IVM589847 JFH589833:JFI589847 JPD589833:JPE589847 JYZ589833:JZA589847 KIV589833:KIW589847 KSR589833:KSS589847 LCN589833:LCO589847 LMJ589833:LMK589847 LWF589833:LWG589847 MGB589833:MGC589847 MPX589833:MPY589847 MZT589833:MZU589847 NJP589833:NJQ589847 NTL589833:NTM589847 ODH589833:ODI589847 OND589833:ONE589847 OWZ589833:OXA589847 PGV589833:PGW589847 PQR589833:PQS589847 QAN589833:QAO589847 QKJ589833:QKK589847 QUF589833:QUG589847 REB589833:REC589847 RNX589833:RNY589847 RXT589833:RXU589847 SHP589833:SHQ589847 SRL589833:SRM589847 TBH589833:TBI589847 TLD589833:TLE589847 TUZ589833:TVA589847 UEV589833:UEW589847 UOR589833:UOS589847 UYN589833:UYO589847 VIJ589833:VIK589847 VSF589833:VSG589847 WCB589833:WCC589847 WLX589833:WLY589847 WVT589833:WVU589847 K655369:L655383 JH655369:JI655383 TD655369:TE655383 ACZ655369:ADA655383 AMV655369:AMW655383 AWR655369:AWS655383 BGN655369:BGO655383 BQJ655369:BQK655383 CAF655369:CAG655383 CKB655369:CKC655383 CTX655369:CTY655383 DDT655369:DDU655383 DNP655369:DNQ655383 DXL655369:DXM655383 EHH655369:EHI655383 ERD655369:ERE655383 FAZ655369:FBA655383 FKV655369:FKW655383 FUR655369:FUS655383 GEN655369:GEO655383 GOJ655369:GOK655383 GYF655369:GYG655383 HIB655369:HIC655383 HRX655369:HRY655383 IBT655369:IBU655383 ILP655369:ILQ655383 IVL655369:IVM655383 JFH655369:JFI655383 JPD655369:JPE655383 JYZ655369:JZA655383 KIV655369:KIW655383 KSR655369:KSS655383 LCN655369:LCO655383 LMJ655369:LMK655383 LWF655369:LWG655383 MGB655369:MGC655383 MPX655369:MPY655383 MZT655369:MZU655383 NJP655369:NJQ655383 NTL655369:NTM655383 ODH655369:ODI655383 OND655369:ONE655383 OWZ655369:OXA655383 PGV655369:PGW655383 PQR655369:PQS655383 QAN655369:QAO655383 QKJ655369:QKK655383 QUF655369:QUG655383 REB655369:REC655383 RNX655369:RNY655383 RXT655369:RXU655383 SHP655369:SHQ655383 SRL655369:SRM655383 TBH655369:TBI655383 TLD655369:TLE655383 TUZ655369:TVA655383 UEV655369:UEW655383 UOR655369:UOS655383 UYN655369:UYO655383 VIJ655369:VIK655383 VSF655369:VSG655383 WCB655369:WCC655383 WLX655369:WLY655383 WVT655369:WVU655383 K720905:L720919 JH720905:JI720919 TD720905:TE720919 ACZ720905:ADA720919 AMV720905:AMW720919 AWR720905:AWS720919 BGN720905:BGO720919 BQJ720905:BQK720919 CAF720905:CAG720919 CKB720905:CKC720919 CTX720905:CTY720919 DDT720905:DDU720919 DNP720905:DNQ720919 DXL720905:DXM720919 EHH720905:EHI720919 ERD720905:ERE720919 FAZ720905:FBA720919 FKV720905:FKW720919 FUR720905:FUS720919 GEN720905:GEO720919 GOJ720905:GOK720919 GYF720905:GYG720919 HIB720905:HIC720919 HRX720905:HRY720919 IBT720905:IBU720919 ILP720905:ILQ720919 IVL720905:IVM720919 JFH720905:JFI720919 JPD720905:JPE720919 JYZ720905:JZA720919 KIV720905:KIW720919 KSR720905:KSS720919 LCN720905:LCO720919 LMJ720905:LMK720919 LWF720905:LWG720919 MGB720905:MGC720919 MPX720905:MPY720919 MZT720905:MZU720919 NJP720905:NJQ720919 NTL720905:NTM720919 ODH720905:ODI720919 OND720905:ONE720919 OWZ720905:OXA720919 PGV720905:PGW720919 PQR720905:PQS720919 QAN720905:QAO720919 QKJ720905:QKK720919 QUF720905:QUG720919 REB720905:REC720919 RNX720905:RNY720919 RXT720905:RXU720919 SHP720905:SHQ720919 SRL720905:SRM720919 TBH720905:TBI720919 TLD720905:TLE720919 TUZ720905:TVA720919 UEV720905:UEW720919 UOR720905:UOS720919 UYN720905:UYO720919 VIJ720905:VIK720919 VSF720905:VSG720919 WCB720905:WCC720919 WLX720905:WLY720919 WVT720905:WVU720919 K786441:L786455 JH786441:JI786455 TD786441:TE786455 ACZ786441:ADA786455 AMV786441:AMW786455 AWR786441:AWS786455 BGN786441:BGO786455 BQJ786441:BQK786455 CAF786441:CAG786455 CKB786441:CKC786455 CTX786441:CTY786455 DDT786441:DDU786455 DNP786441:DNQ786455 DXL786441:DXM786455 EHH786441:EHI786455 ERD786441:ERE786455 FAZ786441:FBA786455 FKV786441:FKW786455 FUR786441:FUS786455 GEN786441:GEO786455 GOJ786441:GOK786455 GYF786441:GYG786455 HIB786441:HIC786455 HRX786441:HRY786455 IBT786441:IBU786455 ILP786441:ILQ786455 IVL786441:IVM786455 JFH786441:JFI786455 JPD786441:JPE786455 JYZ786441:JZA786455 KIV786441:KIW786455 KSR786441:KSS786455 LCN786441:LCO786455 LMJ786441:LMK786455 LWF786441:LWG786455 MGB786441:MGC786455 MPX786441:MPY786455 MZT786441:MZU786455 NJP786441:NJQ786455 NTL786441:NTM786455 ODH786441:ODI786455 OND786441:ONE786455 OWZ786441:OXA786455 PGV786441:PGW786455 PQR786441:PQS786455 QAN786441:QAO786455 QKJ786441:QKK786455 QUF786441:QUG786455 REB786441:REC786455 RNX786441:RNY786455 RXT786441:RXU786455 SHP786441:SHQ786455 SRL786441:SRM786455 TBH786441:TBI786455 TLD786441:TLE786455 TUZ786441:TVA786455 UEV786441:UEW786455 UOR786441:UOS786455 UYN786441:UYO786455 VIJ786441:VIK786455 VSF786441:VSG786455 WCB786441:WCC786455 WLX786441:WLY786455 WVT786441:WVU786455 K851977:L851991 JH851977:JI851991 TD851977:TE851991 ACZ851977:ADA851991 AMV851977:AMW851991 AWR851977:AWS851991 BGN851977:BGO851991 BQJ851977:BQK851991 CAF851977:CAG851991 CKB851977:CKC851991 CTX851977:CTY851991 DDT851977:DDU851991 DNP851977:DNQ851991 DXL851977:DXM851991 EHH851977:EHI851991 ERD851977:ERE851991 FAZ851977:FBA851991 FKV851977:FKW851991 FUR851977:FUS851991 GEN851977:GEO851991 GOJ851977:GOK851991 GYF851977:GYG851991 HIB851977:HIC851991 HRX851977:HRY851991 IBT851977:IBU851991 ILP851977:ILQ851991 IVL851977:IVM851991 JFH851977:JFI851991 JPD851977:JPE851991 JYZ851977:JZA851991 KIV851977:KIW851991 KSR851977:KSS851991 LCN851977:LCO851991 LMJ851977:LMK851991 LWF851977:LWG851991 MGB851977:MGC851991 MPX851977:MPY851991 MZT851977:MZU851991 NJP851977:NJQ851991 NTL851977:NTM851991 ODH851977:ODI851991 OND851977:ONE851991 OWZ851977:OXA851991 PGV851977:PGW851991 PQR851977:PQS851991 QAN851977:QAO851991 QKJ851977:QKK851991 QUF851977:QUG851991 REB851977:REC851991 RNX851977:RNY851991 RXT851977:RXU851991 SHP851977:SHQ851991 SRL851977:SRM851991 TBH851977:TBI851991 TLD851977:TLE851991 TUZ851977:TVA851991 UEV851977:UEW851991 UOR851977:UOS851991 UYN851977:UYO851991 VIJ851977:VIK851991 VSF851977:VSG851991 WCB851977:WCC851991 WLX851977:WLY851991 WVT851977:WVU851991 K917513:L917527 JH917513:JI917527 TD917513:TE917527 ACZ917513:ADA917527 AMV917513:AMW917527 AWR917513:AWS917527 BGN917513:BGO917527 BQJ917513:BQK917527 CAF917513:CAG917527 CKB917513:CKC917527 CTX917513:CTY917527 DDT917513:DDU917527 DNP917513:DNQ917527 DXL917513:DXM917527 EHH917513:EHI917527 ERD917513:ERE917527 FAZ917513:FBA917527 FKV917513:FKW917527 FUR917513:FUS917527 GEN917513:GEO917527 GOJ917513:GOK917527 GYF917513:GYG917527 HIB917513:HIC917527 HRX917513:HRY917527 IBT917513:IBU917527 ILP917513:ILQ917527 IVL917513:IVM917527 JFH917513:JFI917527 JPD917513:JPE917527 JYZ917513:JZA917527 KIV917513:KIW917527 KSR917513:KSS917527 LCN917513:LCO917527 LMJ917513:LMK917527 LWF917513:LWG917527 MGB917513:MGC917527 MPX917513:MPY917527 MZT917513:MZU917527 NJP917513:NJQ917527 NTL917513:NTM917527 ODH917513:ODI917527 OND917513:ONE917527 OWZ917513:OXA917527 PGV917513:PGW917527 PQR917513:PQS917527 QAN917513:QAO917527 QKJ917513:QKK917527 QUF917513:QUG917527 REB917513:REC917527 RNX917513:RNY917527 RXT917513:RXU917527 SHP917513:SHQ917527 SRL917513:SRM917527 TBH917513:TBI917527 TLD917513:TLE917527 TUZ917513:TVA917527 UEV917513:UEW917527 UOR917513:UOS917527 UYN917513:UYO917527 VIJ917513:VIK917527 VSF917513:VSG917527 WCB917513:WCC917527 WLX917513:WLY917527 WVT917513:WVU917527 K983049:L983063 JH983049:JI983063 TD983049:TE983063 ACZ983049:ADA983063 AMV983049:AMW983063 AWR983049:AWS983063 BGN983049:BGO983063 BQJ983049:BQK983063 CAF983049:CAG983063 CKB983049:CKC983063 CTX983049:CTY983063 DDT983049:DDU983063 DNP983049:DNQ983063 DXL983049:DXM983063 EHH983049:EHI983063 ERD983049:ERE983063 FAZ983049:FBA983063 FKV983049:FKW983063 FUR983049:FUS983063 GEN983049:GEO983063 GOJ983049:GOK983063 GYF983049:GYG983063 HIB983049:HIC983063 HRX983049:HRY983063 IBT983049:IBU983063 ILP983049:ILQ983063 IVL983049:IVM983063 JFH983049:JFI983063 JPD983049:JPE983063 JYZ983049:JZA983063 KIV983049:KIW983063 KSR983049:KSS983063 LCN983049:LCO983063 LMJ983049:LMK983063 LWF983049:LWG983063 MGB983049:MGC983063 MPX983049:MPY983063 MZT983049:MZU983063 NJP983049:NJQ983063 NTL983049:NTM983063 ODH983049:ODI983063 OND983049:ONE983063 OWZ983049:OXA983063 PGV983049:PGW983063 PQR983049:PQS983063 QAN983049:QAO983063 QKJ983049:QKK983063 QUF983049:QUG983063 REB983049:REC983063 RNX983049:RNY983063 RXT983049:RXU983063 SHP983049:SHQ983063 SRL983049:SRM983063 TBH983049:TBI983063 TLD983049:TLE983063 TUZ983049:TVA983063 UEV983049:UEW983063 UOR983049:UOS983063 UYN983049:UYO983063 VIJ983049:VIK983063 VSF983049:VSG983063 WCB983049:WCC983063 WLX983049:WLY983063 WVT983049:WVU983063">
      <formula1>4</formula1>
    </dataValidation>
  </dataValidations>
  <hyperlinks>
    <hyperlink ref="B1:P1" location="Index!A1" display="Index!A1"/>
    <hyperlink ref="B33" location="Instructions560" display="560 Instructions"/>
    <hyperlink ref="B34" location="TransfersPurposeandUse" display="Transfer Accounts - Purpose and Use"/>
  </hyperlinks>
  <printOptions horizontalCentered="1"/>
  <pageMargins left="0.5" right="0.5" top="0.75" bottom="0.5" header="0.5" footer="0.5"/>
  <pageSetup scale="94" orientation="landscape" blackAndWhite="1"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tabColor rgb="FFFFFF00"/>
  </sheetPr>
  <dimension ref="A1:L148"/>
  <sheetViews>
    <sheetView topLeftCell="C1" zoomScaleNormal="100" workbookViewId="0">
      <pane ySplit="2" topLeftCell="A3" activePane="bottomLeft" state="frozen"/>
      <selection activeCell="B12" sqref="B12"/>
      <selection pane="bottomLeft" activeCell="J46" sqref="J46"/>
    </sheetView>
  </sheetViews>
  <sheetFormatPr defaultColWidth="9.140625" defaultRowHeight="15.75"/>
  <cols>
    <col min="1" max="2" width="15.7109375" style="5" hidden="1" customWidth="1"/>
    <col min="3" max="3" width="15.7109375" style="5" customWidth="1"/>
    <col min="4" max="4" width="42.28515625" style="5" customWidth="1"/>
    <col min="5" max="6" width="10.5703125" style="5" customWidth="1"/>
    <col min="7" max="7" width="20.42578125" style="16" customWidth="1"/>
    <col min="8" max="8" width="21.85546875" style="16" customWidth="1"/>
    <col min="9" max="9" width="15.85546875" style="5" customWidth="1"/>
    <col min="10" max="10" width="69.140625" style="5" customWidth="1"/>
    <col min="11" max="16384" width="9.140625" style="5"/>
  </cols>
  <sheetData>
    <row r="1" spans="1:12" ht="31.5">
      <c r="B1" s="6"/>
      <c r="C1" s="21" t="s">
        <v>153</v>
      </c>
      <c r="D1" s="46" t="s">
        <v>243</v>
      </c>
      <c r="E1" s="20"/>
      <c r="F1" s="25" t="s">
        <v>313</v>
      </c>
      <c r="G1" s="26"/>
      <c r="I1" s="26" t="s">
        <v>77</v>
      </c>
    </row>
    <row r="2" spans="1:12" ht="33" customHeight="1">
      <c r="A2" s="5" t="s">
        <v>44</v>
      </c>
      <c r="B2" s="6" t="s">
        <v>282</v>
      </c>
      <c r="C2" s="22" t="s">
        <v>311</v>
      </c>
      <c r="D2" s="23" t="s">
        <v>664</v>
      </c>
      <c r="E2" s="24" t="s">
        <v>312</v>
      </c>
      <c r="F2" s="26" t="s">
        <v>314</v>
      </c>
      <c r="G2" s="26" t="s">
        <v>373</v>
      </c>
      <c r="H2" s="26" t="s">
        <v>374</v>
      </c>
      <c r="I2" s="26" t="s">
        <v>315</v>
      </c>
      <c r="J2" s="25" t="s">
        <v>620</v>
      </c>
    </row>
    <row r="3" spans="1:12">
      <c r="A3" s="5" t="str">
        <f>C3&amp;" "&amp;D3</f>
        <v>01 North Carolina General Assembly</v>
      </c>
      <c r="B3" s="6">
        <v>1</v>
      </c>
      <c r="C3" s="205" t="str">
        <f t="shared" ref="C3:C45" si="0">TEXT(B3,"00")</f>
        <v>01</v>
      </c>
      <c r="D3" s="16" t="s">
        <v>52</v>
      </c>
      <c r="E3" s="16" t="s">
        <v>229</v>
      </c>
      <c r="F3" s="16" t="s">
        <v>272</v>
      </c>
      <c r="G3" s="41" t="s">
        <v>375</v>
      </c>
      <c r="H3" s="16" t="s">
        <v>376</v>
      </c>
      <c r="I3" s="11"/>
    </row>
    <row r="4" spans="1:12">
      <c r="A4" s="5" t="str">
        <f t="shared" ref="A4:A63" si="1">C4&amp;" "&amp;D4</f>
        <v>02 Administrative Office of the Courts</v>
      </c>
      <c r="B4" s="6">
        <v>2</v>
      </c>
      <c r="C4" s="205" t="str">
        <f t="shared" si="0"/>
        <v>02</v>
      </c>
      <c r="D4" s="16" t="s">
        <v>287</v>
      </c>
      <c r="E4" s="16" t="s">
        <v>229</v>
      </c>
      <c r="F4" s="16" t="s">
        <v>272</v>
      </c>
      <c r="G4" s="41" t="s">
        <v>478</v>
      </c>
      <c r="H4" s="16" t="s">
        <v>479</v>
      </c>
      <c r="I4" s="11"/>
      <c r="J4" s="16"/>
    </row>
    <row r="5" spans="1:12">
      <c r="A5" s="5" t="str">
        <f t="shared" si="1"/>
        <v>03 Office of the Governor</v>
      </c>
      <c r="B5" s="6">
        <v>3</v>
      </c>
      <c r="C5" s="205" t="str">
        <f t="shared" si="0"/>
        <v>03</v>
      </c>
      <c r="D5" s="16" t="s">
        <v>288</v>
      </c>
      <c r="E5" s="16" t="s">
        <v>229</v>
      </c>
      <c r="F5" s="16" t="s">
        <v>272</v>
      </c>
      <c r="G5" s="41" t="s">
        <v>377</v>
      </c>
      <c r="H5" s="16" t="s">
        <v>378</v>
      </c>
      <c r="I5" s="11"/>
    </row>
    <row r="6" spans="1:12">
      <c r="A6" s="5" t="str">
        <f t="shared" si="1"/>
        <v>04 Office of Lieutenant Governor</v>
      </c>
      <c r="B6" s="6">
        <v>4</v>
      </c>
      <c r="C6" s="205" t="str">
        <f t="shared" si="0"/>
        <v>04</v>
      </c>
      <c r="D6" s="16" t="s">
        <v>289</v>
      </c>
      <c r="E6" s="16" t="s">
        <v>229</v>
      </c>
      <c r="F6" s="16" t="s">
        <v>272</v>
      </c>
      <c r="G6" s="41" t="s">
        <v>626</v>
      </c>
      <c r="H6" s="16" t="s">
        <v>379</v>
      </c>
      <c r="I6" s="11"/>
    </row>
    <row r="7" spans="1:12">
      <c r="A7" s="5" t="str">
        <f t="shared" si="1"/>
        <v>05 Office of the Secretary of State</v>
      </c>
      <c r="B7" s="6">
        <v>5</v>
      </c>
      <c r="C7" s="205" t="str">
        <f t="shared" si="0"/>
        <v>05</v>
      </c>
      <c r="D7" s="16" t="s">
        <v>53</v>
      </c>
      <c r="E7" s="16" t="s">
        <v>229</v>
      </c>
      <c r="F7" s="16" t="s">
        <v>272</v>
      </c>
      <c r="G7" s="41" t="s">
        <v>606</v>
      </c>
      <c r="H7" s="16" t="s">
        <v>607</v>
      </c>
      <c r="I7" s="11"/>
    </row>
    <row r="8" spans="1:12">
      <c r="A8" s="5" t="str">
        <f t="shared" si="1"/>
        <v>06 Office of the State Auditor</v>
      </c>
      <c r="B8" s="6">
        <v>6</v>
      </c>
      <c r="C8" s="205" t="str">
        <f t="shared" si="0"/>
        <v>06</v>
      </c>
      <c r="D8" s="16" t="s">
        <v>47</v>
      </c>
      <c r="E8" s="16" t="s">
        <v>229</v>
      </c>
      <c r="F8" s="16" t="s">
        <v>272</v>
      </c>
      <c r="G8" s="41" t="s">
        <v>662</v>
      </c>
      <c r="H8" s="16" t="s">
        <v>380</v>
      </c>
      <c r="I8" s="11"/>
      <c r="K8" s="5" t="b">
        <f t="shared" ref="K8:K19" si="2">ISTEXT(B8)</f>
        <v>0</v>
      </c>
    </row>
    <row r="9" spans="1:12" ht="16.5" customHeight="1">
      <c r="A9" s="5" t="str">
        <f t="shared" si="1"/>
        <v xml:space="preserve">07 Department of the State Treasurer </v>
      </c>
      <c r="B9" s="6">
        <v>7</v>
      </c>
      <c r="C9" s="205" t="str">
        <f t="shared" si="0"/>
        <v>07</v>
      </c>
      <c r="D9" s="16" t="s">
        <v>6</v>
      </c>
      <c r="E9" s="16" t="s">
        <v>229</v>
      </c>
      <c r="F9" s="16" t="s">
        <v>272</v>
      </c>
      <c r="G9" s="41" t="s">
        <v>577</v>
      </c>
      <c r="H9" s="16" t="s">
        <v>649</v>
      </c>
      <c r="I9" s="12"/>
      <c r="J9" s="42"/>
      <c r="K9" s="5" t="b">
        <f t="shared" si="2"/>
        <v>0</v>
      </c>
    </row>
    <row r="10" spans="1:12" ht="17.25" customHeight="1">
      <c r="A10" s="5" t="str">
        <f t="shared" si="1"/>
        <v xml:space="preserve">08 Department of Public Instruction </v>
      </c>
      <c r="B10" s="6">
        <v>8</v>
      </c>
      <c r="C10" s="205" t="str">
        <f t="shared" si="0"/>
        <v>08</v>
      </c>
      <c r="D10" s="16" t="s">
        <v>169</v>
      </c>
      <c r="E10" s="16" t="s">
        <v>229</v>
      </c>
      <c r="F10" s="16" t="s">
        <v>272</v>
      </c>
      <c r="G10" s="41" t="s">
        <v>762</v>
      </c>
      <c r="H10" s="16" t="s">
        <v>763</v>
      </c>
      <c r="I10" s="12"/>
      <c r="K10" s="5" t="b">
        <f t="shared" si="2"/>
        <v>0</v>
      </c>
      <c r="L10" s="5" t="b">
        <f t="shared" ref="L10:L31" si="3">ISTEXT(C10)</f>
        <v>1</v>
      </c>
    </row>
    <row r="11" spans="1:12">
      <c r="A11" s="5" t="str">
        <f t="shared" si="1"/>
        <v xml:space="preserve">09 Department of Justice </v>
      </c>
      <c r="B11" s="6">
        <v>9</v>
      </c>
      <c r="C11" s="205" t="str">
        <f t="shared" si="0"/>
        <v>09</v>
      </c>
      <c r="D11" s="16" t="s">
        <v>57</v>
      </c>
      <c r="E11" s="16" t="s">
        <v>229</v>
      </c>
      <c r="F11" s="16" t="s">
        <v>272</v>
      </c>
      <c r="G11" s="41" t="s">
        <v>646</v>
      </c>
      <c r="H11" s="58" t="s">
        <v>647</v>
      </c>
      <c r="I11" s="11"/>
      <c r="K11" s="5" t="b">
        <f t="shared" si="2"/>
        <v>0</v>
      </c>
      <c r="L11" s="5" t="b">
        <f t="shared" si="3"/>
        <v>1</v>
      </c>
    </row>
    <row r="12" spans="1:12">
      <c r="A12" s="5" t="str">
        <f t="shared" si="1"/>
        <v>10 Department of Agriculture</v>
      </c>
      <c r="B12" s="6">
        <v>10</v>
      </c>
      <c r="C12" s="205" t="str">
        <f t="shared" si="0"/>
        <v>10</v>
      </c>
      <c r="D12" s="16" t="s">
        <v>58</v>
      </c>
      <c r="E12" s="16" t="s">
        <v>229</v>
      </c>
      <c r="F12" s="16" t="s">
        <v>272</v>
      </c>
      <c r="G12" s="41" t="s">
        <v>381</v>
      </c>
      <c r="H12" s="16" t="s">
        <v>382</v>
      </c>
      <c r="I12" s="11"/>
      <c r="K12" s="5" t="b">
        <f t="shared" si="2"/>
        <v>0</v>
      </c>
      <c r="L12" s="5" t="b">
        <f t="shared" si="3"/>
        <v>1</v>
      </c>
    </row>
    <row r="13" spans="1:12">
      <c r="A13" s="5" t="str">
        <f t="shared" si="1"/>
        <v>11 Department of Labor</v>
      </c>
      <c r="B13" s="6">
        <v>11</v>
      </c>
      <c r="C13" s="205" t="str">
        <f t="shared" si="0"/>
        <v>11</v>
      </c>
      <c r="D13" s="16" t="s">
        <v>59</v>
      </c>
      <c r="E13" s="16" t="s">
        <v>229</v>
      </c>
      <c r="F13" s="16" t="s">
        <v>272</v>
      </c>
      <c r="G13" s="41" t="s">
        <v>452</v>
      </c>
      <c r="H13" s="16" t="s">
        <v>453</v>
      </c>
      <c r="I13" s="11"/>
      <c r="K13" s="5" t="b">
        <f t="shared" si="2"/>
        <v>0</v>
      </c>
      <c r="L13" s="5" t="b">
        <f t="shared" si="3"/>
        <v>1</v>
      </c>
    </row>
    <row r="14" spans="1:12">
      <c r="A14" s="5" t="str">
        <f t="shared" si="1"/>
        <v xml:space="preserve">12 Department of Insurance </v>
      </c>
      <c r="B14" s="6">
        <v>12</v>
      </c>
      <c r="C14" s="205" t="str">
        <f t="shared" si="0"/>
        <v>12</v>
      </c>
      <c r="D14" s="16" t="s">
        <v>60</v>
      </c>
      <c r="E14" s="16" t="s">
        <v>229</v>
      </c>
      <c r="F14" s="16" t="s">
        <v>272</v>
      </c>
      <c r="G14" s="41" t="s">
        <v>383</v>
      </c>
      <c r="H14" s="16" t="s">
        <v>587</v>
      </c>
      <c r="I14" s="11"/>
      <c r="K14" s="5" t="b">
        <f t="shared" si="2"/>
        <v>0</v>
      </c>
      <c r="L14" s="5" t="b">
        <f t="shared" si="3"/>
        <v>1</v>
      </c>
    </row>
    <row r="15" spans="1:12">
      <c r="A15" s="5" t="str">
        <f t="shared" si="1"/>
        <v xml:space="preserve">13 Department of Administration </v>
      </c>
      <c r="B15" s="6">
        <v>13</v>
      </c>
      <c r="C15" s="205" t="str">
        <f t="shared" si="0"/>
        <v>13</v>
      </c>
      <c r="D15" s="16" t="s">
        <v>40</v>
      </c>
      <c r="E15" s="16" t="s">
        <v>229</v>
      </c>
      <c r="F15" s="16" t="s">
        <v>272</v>
      </c>
      <c r="G15" s="41" t="s">
        <v>626</v>
      </c>
      <c r="H15" s="16" t="s">
        <v>379</v>
      </c>
      <c r="I15" s="11"/>
      <c r="K15" s="5" t="b">
        <f t="shared" si="2"/>
        <v>0</v>
      </c>
      <c r="L15" s="5" t="b">
        <f t="shared" si="3"/>
        <v>1</v>
      </c>
    </row>
    <row r="16" spans="1:12">
      <c r="A16" s="5" t="str">
        <f t="shared" si="1"/>
        <v xml:space="preserve">14 Office of the State Controller </v>
      </c>
      <c r="B16" s="6">
        <v>14</v>
      </c>
      <c r="C16" s="205" t="str">
        <f t="shared" si="0"/>
        <v>14</v>
      </c>
      <c r="D16" s="16" t="s">
        <v>41</v>
      </c>
      <c r="E16" s="16" t="s">
        <v>229</v>
      </c>
      <c r="F16" s="16" t="s">
        <v>272</v>
      </c>
      <c r="G16" s="41" t="s">
        <v>465</v>
      </c>
      <c r="H16" s="16" t="s">
        <v>466</v>
      </c>
      <c r="I16" s="11"/>
      <c r="K16" s="5" t="b">
        <f t="shared" si="2"/>
        <v>0</v>
      </c>
      <c r="L16" s="5" t="b">
        <f t="shared" si="3"/>
        <v>1</v>
      </c>
    </row>
    <row r="17" spans="1:12">
      <c r="A17" s="5" t="str">
        <f t="shared" si="1"/>
        <v>15 Department of Transportation</v>
      </c>
      <c r="B17" s="6">
        <v>15</v>
      </c>
      <c r="C17" s="205" t="str">
        <f t="shared" si="0"/>
        <v>15</v>
      </c>
      <c r="D17" s="16" t="s">
        <v>22</v>
      </c>
      <c r="E17" s="16" t="s">
        <v>229</v>
      </c>
      <c r="F17" s="16" t="s">
        <v>272</v>
      </c>
      <c r="G17" s="41" t="s">
        <v>384</v>
      </c>
      <c r="H17" s="16" t="s">
        <v>385</v>
      </c>
      <c r="I17" s="11"/>
      <c r="K17" s="5" t="b">
        <f t="shared" si="2"/>
        <v>0</v>
      </c>
      <c r="L17" s="5" t="b">
        <f t="shared" si="3"/>
        <v>1</v>
      </c>
    </row>
    <row r="18" spans="1:12">
      <c r="A18" s="5" t="str">
        <f t="shared" si="1"/>
        <v>16 Department of Environmental Quality</v>
      </c>
      <c r="B18" s="6">
        <v>16</v>
      </c>
      <c r="C18" s="205" t="str">
        <f t="shared" si="0"/>
        <v>16</v>
      </c>
      <c r="D18" s="16" t="s">
        <v>623</v>
      </c>
      <c r="E18" s="16" t="s">
        <v>229</v>
      </c>
      <c r="F18" s="16" t="s">
        <v>272</v>
      </c>
      <c r="G18" s="41" t="s">
        <v>764</v>
      </c>
      <c r="H18" s="16" t="s">
        <v>661</v>
      </c>
      <c r="I18" s="13"/>
      <c r="K18" s="5" t="b">
        <f t="shared" si="2"/>
        <v>0</v>
      </c>
      <c r="L18" s="5" t="b">
        <f t="shared" si="3"/>
        <v>1</v>
      </c>
    </row>
    <row r="19" spans="1:12">
      <c r="A19" s="5" t="str">
        <f t="shared" si="1"/>
        <v>17 Wildlife Resources Commission</v>
      </c>
      <c r="B19" s="6">
        <v>17</v>
      </c>
      <c r="C19" s="205" t="str">
        <f t="shared" si="0"/>
        <v>17</v>
      </c>
      <c r="D19" s="16" t="s">
        <v>245</v>
      </c>
      <c r="E19" s="16" t="s">
        <v>229</v>
      </c>
      <c r="F19" s="16" t="s">
        <v>272</v>
      </c>
      <c r="G19" s="41" t="s">
        <v>637</v>
      </c>
      <c r="H19" s="16" t="s">
        <v>638</v>
      </c>
      <c r="K19" s="5" t="b">
        <f t="shared" si="2"/>
        <v>0</v>
      </c>
      <c r="L19" s="5" t="b">
        <f t="shared" si="3"/>
        <v>1</v>
      </c>
    </row>
    <row r="20" spans="1:12">
      <c r="A20" s="5" t="str">
        <f t="shared" si="1"/>
        <v>19 Dept. of Public Safety</v>
      </c>
      <c r="B20" s="6">
        <v>19</v>
      </c>
      <c r="C20" s="205" t="str">
        <f t="shared" si="0"/>
        <v>19</v>
      </c>
      <c r="D20" s="16" t="s">
        <v>346</v>
      </c>
      <c r="E20" s="16" t="s">
        <v>229</v>
      </c>
      <c r="F20" s="16" t="s">
        <v>272</v>
      </c>
      <c r="G20" s="41" t="s">
        <v>386</v>
      </c>
      <c r="H20" s="16" t="s">
        <v>611</v>
      </c>
      <c r="J20" s="42"/>
      <c r="K20" s="5" t="b">
        <f t="shared" ref="K20:K32" si="4">ISTEXT(B20)</f>
        <v>0</v>
      </c>
      <c r="L20" s="5" t="b">
        <f t="shared" si="3"/>
        <v>1</v>
      </c>
    </row>
    <row r="21" spans="1:12">
      <c r="A21" s="5" t="str">
        <f t="shared" si="1"/>
        <v>2X Dept. of Health and Human Services</v>
      </c>
      <c r="B21" s="6" t="s">
        <v>246</v>
      </c>
      <c r="C21" s="205" t="str">
        <f t="shared" si="0"/>
        <v>2X</v>
      </c>
      <c r="D21" s="16" t="s">
        <v>102</v>
      </c>
      <c r="E21" s="16" t="s">
        <v>229</v>
      </c>
      <c r="F21" s="16" t="s">
        <v>272</v>
      </c>
      <c r="G21" s="41" t="s">
        <v>475</v>
      </c>
      <c r="H21" s="16" t="s">
        <v>476</v>
      </c>
      <c r="J21" s="42"/>
      <c r="K21" s="5" t="b">
        <f t="shared" si="4"/>
        <v>1</v>
      </c>
      <c r="L21" s="5" t="b">
        <f t="shared" si="3"/>
        <v>1</v>
      </c>
    </row>
    <row r="22" spans="1:12">
      <c r="A22" s="5" t="str">
        <f t="shared" si="1"/>
        <v>3X DHHS - Mental Health</v>
      </c>
      <c r="B22" s="6" t="s">
        <v>80</v>
      </c>
      <c r="C22" s="205" t="str">
        <f t="shared" si="0"/>
        <v>3X</v>
      </c>
      <c r="D22" s="16" t="s">
        <v>247</v>
      </c>
      <c r="E22" s="16" t="s">
        <v>229</v>
      </c>
      <c r="F22" s="16" t="s">
        <v>272</v>
      </c>
      <c r="G22" s="41" t="s">
        <v>641</v>
      </c>
      <c r="H22" s="16" t="s">
        <v>477</v>
      </c>
      <c r="J22" s="42"/>
      <c r="K22" s="5" t="b">
        <f>ISTEXT(B22)</f>
        <v>1</v>
      </c>
      <c r="L22" s="5" t="b">
        <f t="shared" si="3"/>
        <v>1</v>
      </c>
    </row>
    <row r="23" spans="1:12">
      <c r="A23" s="5" t="str">
        <f>C23&amp;" "&amp;D23</f>
        <v>40 Department of Military &amp; Veterans Affairs</v>
      </c>
      <c r="B23" s="65">
        <v>40</v>
      </c>
      <c r="C23" s="205" t="str">
        <f>TEXT(B23,"00")</f>
        <v>40</v>
      </c>
      <c r="D23" s="16" t="s">
        <v>618</v>
      </c>
      <c r="E23" s="16" t="s">
        <v>229</v>
      </c>
      <c r="F23" s="16" t="s">
        <v>272</v>
      </c>
      <c r="G23" s="41" t="s">
        <v>626</v>
      </c>
      <c r="H23" s="16" t="s">
        <v>379</v>
      </c>
      <c r="J23" s="16" t="s">
        <v>621</v>
      </c>
      <c r="K23" s="5" t="b">
        <f>ISTEXT(B23)</f>
        <v>0</v>
      </c>
      <c r="L23" s="5" t="b">
        <f>ISTEXT(C23)</f>
        <v>1</v>
      </c>
    </row>
    <row r="24" spans="1:12">
      <c r="A24" s="5" t="str">
        <f t="shared" si="1"/>
        <v>41 Department of Information Technology</v>
      </c>
      <c r="B24" s="6">
        <v>41</v>
      </c>
      <c r="C24" s="205" t="str">
        <f t="shared" si="0"/>
        <v>41</v>
      </c>
      <c r="D24" s="16" t="s">
        <v>619</v>
      </c>
      <c r="E24" s="16" t="s">
        <v>229</v>
      </c>
      <c r="F24" s="16" t="s">
        <v>272</v>
      </c>
      <c r="G24" s="41" t="s">
        <v>472</v>
      </c>
      <c r="H24" s="16" t="s">
        <v>765</v>
      </c>
      <c r="J24" s="16" t="s">
        <v>622</v>
      </c>
      <c r="K24" s="5" t="b">
        <f t="shared" si="4"/>
        <v>0</v>
      </c>
      <c r="L24" s="5" t="b">
        <f t="shared" si="3"/>
        <v>1</v>
      </c>
    </row>
    <row r="25" spans="1:12">
      <c r="A25" s="5" t="str">
        <f t="shared" si="1"/>
        <v>43 Department of Commerce</v>
      </c>
      <c r="B25" s="6">
        <v>43</v>
      </c>
      <c r="C25" s="205" t="str">
        <f t="shared" si="0"/>
        <v>43</v>
      </c>
      <c r="D25" s="16" t="s">
        <v>81</v>
      </c>
      <c r="E25" s="16" t="s">
        <v>229</v>
      </c>
      <c r="F25" s="16" t="s">
        <v>272</v>
      </c>
      <c r="G25" s="41" t="s">
        <v>766</v>
      </c>
      <c r="H25" s="16" t="s">
        <v>767</v>
      </c>
      <c r="J25" s="42"/>
      <c r="K25" s="5" t="b">
        <f t="shared" si="4"/>
        <v>0</v>
      </c>
      <c r="L25" s="5" t="b">
        <f t="shared" si="3"/>
        <v>1</v>
      </c>
    </row>
    <row r="26" spans="1:12">
      <c r="A26" s="5" t="str">
        <f t="shared" si="1"/>
        <v>45 Department of Revenue</v>
      </c>
      <c r="B26" s="6">
        <v>45</v>
      </c>
      <c r="C26" s="205" t="str">
        <f t="shared" si="0"/>
        <v>45</v>
      </c>
      <c r="D26" s="16" t="s">
        <v>82</v>
      </c>
      <c r="E26" s="16" t="s">
        <v>229</v>
      </c>
      <c r="F26" s="16" t="s">
        <v>272</v>
      </c>
      <c r="G26" s="41" t="s">
        <v>387</v>
      </c>
      <c r="H26" s="16" t="s">
        <v>449</v>
      </c>
      <c r="J26" s="42"/>
      <c r="K26" s="5" t="b">
        <f t="shared" si="4"/>
        <v>0</v>
      </c>
      <c r="L26" s="5" t="b">
        <f t="shared" si="3"/>
        <v>1</v>
      </c>
    </row>
    <row r="27" spans="1:12">
      <c r="A27" s="5" t="str">
        <f t="shared" si="1"/>
        <v>46 Department of Natural and Cultural Resources</v>
      </c>
      <c r="B27" s="6">
        <v>46</v>
      </c>
      <c r="C27" s="205" t="str">
        <f t="shared" si="0"/>
        <v>46</v>
      </c>
      <c r="D27" s="16" t="s">
        <v>625</v>
      </c>
      <c r="E27" s="16" t="s">
        <v>229</v>
      </c>
      <c r="F27" s="16" t="s">
        <v>272</v>
      </c>
      <c r="G27" s="41" t="s">
        <v>602</v>
      </c>
      <c r="H27" s="16" t="s">
        <v>467</v>
      </c>
      <c r="J27" s="50"/>
      <c r="K27" s="5" t="b">
        <f t="shared" si="4"/>
        <v>0</v>
      </c>
      <c r="L27" s="5" t="b">
        <f t="shared" si="3"/>
        <v>1</v>
      </c>
    </row>
    <row r="28" spans="1:12">
      <c r="A28" s="19" t="str">
        <f t="shared" si="1"/>
        <v>48X UNC Hlth Care Rep Unit (Combined Pkg)</v>
      </c>
      <c r="B28" s="6" t="s">
        <v>309</v>
      </c>
      <c r="C28" s="205" t="str">
        <f t="shared" si="0"/>
        <v>48X</v>
      </c>
      <c r="D28" s="17" t="s">
        <v>320</v>
      </c>
      <c r="E28" s="16" t="s">
        <v>173</v>
      </c>
      <c r="F28" s="16" t="s">
        <v>230</v>
      </c>
      <c r="G28" s="41" t="s">
        <v>768</v>
      </c>
      <c r="H28" s="16" t="s">
        <v>769</v>
      </c>
      <c r="I28" s="16" t="s">
        <v>310</v>
      </c>
      <c r="J28" s="50"/>
      <c r="K28" s="5" t="b">
        <f t="shared" si="4"/>
        <v>1</v>
      </c>
      <c r="L28" s="5" t="b">
        <f t="shared" si="3"/>
        <v>1</v>
      </c>
    </row>
    <row r="29" spans="1:12">
      <c r="A29" s="5" t="str">
        <f t="shared" si="1"/>
        <v>48 UNC Hospitals</v>
      </c>
      <c r="B29" s="6">
        <v>48</v>
      </c>
      <c r="C29" s="205" t="str">
        <f t="shared" si="0"/>
        <v>48</v>
      </c>
      <c r="D29" s="16" t="s">
        <v>145</v>
      </c>
      <c r="E29" s="16" t="s">
        <v>173</v>
      </c>
      <c r="F29" s="16" t="s">
        <v>230</v>
      </c>
      <c r="G29" s="41" t="s">
        <v>768</v>
      </c>
      <c r="H29" s="16" t="s">
        <v>769</v>
      </c>
      <c r="I29" s="5" t="s">
        <v>78</v>
      </c>
      <c r="J29" s="50"/>
      <c r="K29" s="5" t="b">
        <f t="shared" si="4"/>
        <v>0</v>
      </c>
      <c r="L29" s="5" t="b">
        <f t="shared" si="3"/>
        <v>1</v>
      </c>
    </row>
    <row r="30" spans="1:12">
      <c r="A30" s="5" t="str">
        <f t="shared" si="1"/>
        <v>48E UNC Hospitals - Enterprise Fund</v>
      </c>
      <c r="B30" s="6" t="s">
        <v>225</v>
      </c>
      <c r="C30" s="205" t="str">
        <f t="shared" si="0"/>
        <v>48E</v>
      </c>
      <c r="D30" s="16" t="s">
        <v>226</v>
      </c>
      <c r="E30" s="16" t="s">
        <v>173</v>
      </c>
      <c r="F30" s="16" t="s">
        <v>230</v>
      </c>
      <c r="G30" s="41" t="s">
        <v>627</v>
      </c>
      <c r="H30" s="16" t="s">
        <v>628</v>
      </c>
      <c r="I30" s="11">
        <v>2635</v>
      </c>
      <c r="J30" s="50"/>
      <c r="K30" s="5" t="b">
        <f t="shared" si="4"/>
        <v>1</v>
      </c>
      <c r="L30" s="5" t="b">
        <f t="shared" si="3"/>
        <v>1</v>
      </c>
    </row>
    <row r="31" spans="1:12">
      <c r="A31" s="5" t="str">
        <f t="shared" si="1"/>
        <v>48L UNC Hospitals - LITF</v>
      </c>
      <c r="B31" s="6" t="s">
        <v>26</v>
      </c>
      <c r="C31" s="205" t="str">
        <f t="shared" si="0"/>
        <v>48L</v>
      </c>
      <c r="D31" s="16" t="s">
        <v>27</v>
      </c>
      <c r="E31" s="16" t="s">
        <v>173</v>
      </c>
      <c r="F31" s="16" t="s">
        <v>230</v>
      </c>
      <c r="G31" s="41" t="s">
        <v>629</v>
      </c>
      <c r="H31" s="16" t="s">
        <v>630</v>
      </c>
      <c r="I31" s="11">
        <v>2632</v>
      </c>
      <c r="J31" s="50"/>
      <c r="K31" s="5" t="b">
        <f t="shared" si="4"/>
        <v>1</v>
      </c>
      <c r="L31" s="5" t="b">
        <f t="shared" si="3"/>
        <v>1</v>
      </c>
    </row>
    <row r="32" spans="1:12">
      <c r="A32" s="5" t="str">
        <f t="shared" si="1"/>
        <v>48R Rex Healthcare</v>
      </c>
      <c r="B32" s="6" t="s">
        <v>25</v>
      </c>
      <c r="C32" s="205" t="str">
        <f t="shared" si="0"/>
        <v>48R</v>
      </c>
      <c r="D32" s="16" t="s">
        <v>103</v>
      </c>
      <c r="E32" s="16" t="s">
        <v>173</v>
      </c>
      <c r="F32" s="16" t="s">
        <v>230</v>
      </c>
      <c r="G32" s="41" t="s">
        <v>631</v>
      </c>
      <c r="H32" s="16" t="s">
        <v>632</v>
      </c>
      <c r="I32" s="11">
        <v>2637</v>
      </c>
      <c r="J32" s="50"/>
      <c r="K32" s="5" t="b">
        <f t="shared" si="4"/>
        <v>1</v>
      </c>
    </row>
    <row r="33" spans="1:10">
      <c r="A33" s="5" t="str">
        <f t="shared" si="1"/>
        <v>48C Chatham Hospital</v>
      </c>
      <c r="B33" s="6" t="s">
        <v>295</v>
      </c>
      <c r="C33" s="205" t="str">
        <f t="shared" si="0"/>
        <v>48C</v>
      </c>
      <c r="D33" s="16" t="s">
        <v>296</v>
      </c>
      <c r="E33" s="16" t="s">
        <v>173</v>
      </c>
      <c r="F33" s="16" t="s">
        <v>230</v>
      </c>
      <c r="G33" s="41" t="s">
        <v>768</v>
      </c>
      <c r="H33" s="16" t="s">
        <v>769</v>
      </c>
      <c r="I33" s="41">
        <v>2638</v>
      </c>
      <c r="J33" s="50"/>
    </row>
    <row r="34" spans="1:10">
      <c r="A34" s="17" t="str">
        <f>C34&amp;" "&amp;D34</f>
        <v>48T UNC Hlth Care-Triangle Physicians Network</v>
      </c>
      <c r="B34" s="6" t="s">
        <v>304</v>
      </c>
      <c r="C34" s="205" t="str">
        <f t="shared" si="0"/>
        <v>48T</v>
      </c>
      <c r="D34" s="17" t="s">
        <v>305</v>
      </c>
      <c r="E34" s="16" t="s">
        <v>173</v>
      </c>
      <c r="F34" s="16" t="s">
        <v>230</v>
      </c>
      <c r="G34" s="41" t="s">
        <v>633</v>
      </c>
      <c r="H34" s="16" t="s">
        <v>634</v>
      </c>
      <c r="I34" s="11">
        <v>2639</v>
      </c>
      <c r="J34" s="50"/>
    </row>
    <row r="35" spans="1:10">
      <c r="A35" s="17" t="str">
        <f>C35&amp;" "&amp;D35</f>
        <v>48HP High Point Regional Health</v>
      </c>
      <c r="B35" s="6" t="s">
        <v>369</v>
      </c>
      <c r="C35" s="205" t="str">
        <f t="shared" si="0"/>
        <v>48HP</v>
      </c>
      <c r="D35" s="17" t="s">
        <v>371</v>
      </c>
      <c r="E35" s="16" t="s">
        <v>173</v>
      </c>
      <c r="F35" s="16" t="s">
        <v>230</v>
      </c>
      <c r="G35" s="41" t="s">
        <v>579</v>
      </c>
      <c r="H35" s="16" t="s">
        <v>580</v>
      </c>
      <c r="I35" s="41" t="s">
        <v>310</v>
      </c>
      <c r="J35" s="50"/>
    </row>
    <row r="36" spans="1:10">
      <c r="A36" s="17" t="str">
        <f>C36&amp;" "&amp;D36</f>
        <v>48CW Caldwell Memorial Hospital</v>
      </c>
      <c r="B36" s="6" t="s">
        <v>370</v>
      </c>
      <c r="C36" s="205" t="str">
        <f t="shared" si="0"/>
        <v>48CW</v>
      </c>
      <c r="D36" s="17" t="s">
        <v>372</v>
      </c>
      <c r="E36" s="16" t="s">
        <v>173</v>
      </c>
      <c r="F36" s="16" t="s">
        <v>230</v>
      </c>
      <c r="G36" s="41" t="s">
        <v>585</v>
      </c>
      <c r="H36" s="16" t="s">
        <v>586</v>
      </c>
      <c r="I36" s="41" t="s">
        <v>310</v>
      </c>
      <c r="J36" s="52"/>
    </row>
    <row r="37" spans="1:10" ht="31.5">
      <c r="A37" s="5" t="str">
        <f t="shared" si="1"/>
        <v>50 Community College System Office</v>
      </c>
      <c r="B37" s="6">
        <v>50</v>
      </c>
      <c r="C37" s="205" t="str">
        <f t="shared" si="0"/>
        <v>50</v>
      </c>
      <c r="D37" s="16" t="s">
        <v>3</v>
      </c>
      <c r="E37" s="16" t="s">
        <v>229</v>
      </c>
      <c r="F37" s="16" t="s">
        <v>272</v>
      </c>
      <c r="G37" s="41" t="s">
        <v>616</v>
      </c>
      <c r="H37" s="57" t="s">
        <v>617</v>
      </c>
    </row>
    <row r="38" spans="1:10">
      <c r="A38" s="5" t="str">
        <f t="shared" si="1"/>
        <v>60 State Board of Elections</v>
      </c>
      <c r="B38" s="6">
        <v>60</v>
      </c>
      <c r="C38" s="205" t="str">
        <f t="shared" si="0"/>
        <v>60</v>
      </c>
      <c r="D38" s="16" t="s">
        <v>4</v>
      </c>
      <c r="E38" s="16" t="s">
        <v>229</v>
      </c>
      <c r="F38" s="16" t="s">
        <v>272</v>
      </c>
      <c r="G38" s="41" t="s">
        <v>626</v>
      </c>
      <c r="H38" s="16" t="s">
        <v>379</v>
      </c>
    </row>
    <row r="39" spans="1:10">
      <c r="A39" s="5" t="str">
        <f t="shared" si="1"/>
        <v>61 NC Education Lottery</v>
      </c>
      <c r="B39" s="6" t="s">
        <v>228</v>
      </c>
      <c r="C39" s="205" t="str">
        <f t="shared" si="0"/>
        <v>61</v>
      </c>
      <c r="D39" s="16" t="s">
        <v>104</v>
      </c>
      <c r="E39" s="16" t="s">
        <v>229</v>
      </c>
      <c r="F39" s="16" t="s">
        <v>272</v>
      </c>
      <c r="G39" s="41" t="s">
        <v>454</v>
      </c>
      <c r="H39" s="16" t="s">
        <v>455</v>
      </c>
    </row>
    <row r="40" spans="1:10">
      <c r="A40" s="5" t="str">
        <f t="shared" si="1"/>
        <v>67 Office of Administrative Hearings</v>
      </c>
      <c r="B40" s="6">
        <v>67</v>
      </c>
      <c r="C40" s="205" t="str">
        <f t="shared" si="0"/>
        <v>67</v>
      </c>
      <c r="D40" s="16" t="s">
        <v>42</v>
      </c>
      <c r="E40" s="16" t="s">
        <v>229</v>
      </c>
      <c r="F40" s="16" t="s">
        <v>272</v>
      </c>
      <c r="G40" s="41" t="s">
        <v>458</v>
      </c>
      <c r="H40" s="16" t="s">
        <v>459</v>
      </c>
    </row>
    <row r="41" spans="1:10">
      <c r="A41" s="5" t="str">
        <f t="shared" si="1"/>
        <v>69 USS North Carolina Battleship Comm.</v>
      </c>
      <c r="B41" s="6" t="s">
        <v>69</v>
      </c>
      <c r="C41" s="205" t="str">
        <f t="shared" si="0"/>
        <v>69</v>
      </c>
      <c r="D41" s="16" t="s">
        <v>155</v>
      </c>
      <c r="E41" s="16" t="s">
        <v>229</v>
      </c>
      <c r="F41" s="16" t="s">
        <v>230</v>
      </c>
      <c r="G41" s="41" t="s">
        <v>388</v>
      </c>
      <c r="H41" s="16" t="s">
        <v>389</v>
      </c>
    </row>
    <row r="42" spans="1:10">
      <c r="A42" s="5" t="str">
        <f t="shared" si="1"/>
        <v>6BC Deferred Comp &amp; NC 401(k)-Combined Pkg</v>
      </c>
      <c r="B42" s="6" t="s">
        <v>354</v>
      </c>
      <c r="C42" s="206" t="str">
        <f t="shared" si="0"/>
        <v>6BC</v>
      </c>
      <c r="D42" s="54" t="s">
        <v>353</v>
      </c>
      <c r="E42" s="50" t="s">
        <v>229</v>
      </c>
      <c r="F42" s="16" t="s">
        <v>230</v>
      </c>
      <c r="G42" s="41" t="s">
        <v>577</v>
      </c>
      <c r="H42" s="16" t="s">
        <v>578</v>
      </c>
      <c r="J42" s="56"/>
    </row>
    <row r="43" spans="1:10">
      <c r="A43" s="5" t="str">
        <f t="shared" si="1"/>
        <v>87 NC School of Science &amp; Mathematics</v>
      </c>
      <c r="B43" s="6">
        <v>87</v>
      </c>
      <c r="C43" s="206" t="str">
        <f t="shared" si="0"/>
        <v>87</v>
      </c>
      <c r="D43" s="50" t="s">
        <v>293</v>
      </c>
      <c r="E43" s="50" t="s">
        <v>173</v>
      </c>
      <c r="F43" s="16" t="s">
        <v>272</v>
      </c>
      <c r="G43" s="41" t="s">
        <v>555</v>
      </c>
      <c r="H43" s="16" t="s">
        <v>770</v>
      </c>
      <c r="I43" s="5" t="s">
        <v>68</v>
      </c>
      <c r="J43" s="42" t="s">
        <v>340</v>
      </c>
    </row>
    <row r="44" spans="1:10">
      <c r="A44" s="5" t="str">
        <f t="shared" si="1"/>
        <v>90 General Fund - OSC</v>
      </c>
      <c r="B44" s="6" t="s">
        <v>277</v>
      </c>
      <c r="C44" s="206" t="str">
        <f t="shared" si="0"/>
        <v>90</v>
      </c>
      <c r="D44" s="50" t="s">
        <v>278</v>
      </c>
      <c r="E44" s="50" t="s">
        <v>229</v>
      </c>
      <c r="F44" s="16" t="s">
        <v>272</v>
      </c>
      <c r="G44" s="41" t="s">
        <v>651</v>
      </c>
      <c r="H44" s="16" t="s">
        <v>652</v>
      </c>
    </row>
    <row r="45" spans="1:10">
      <c r="A45" s="5" t="str">
        <f t="shared" si="1"/>
        <v>99 General Fund - DOR</v>
      </c>
      <c r="B45" s="6" t="s">
        <v>280</v>
      </c>
      <c r="C45" s="206" t="str">
        <f t="shared" si="0"/>
        <v>99</v>
      </c>
      <c r="D45" s="50" t="s">
        <v>279</v>
      </c>
      <c r="E45" s="50" t="s">
        <v>229</v>
      </c>
      <c r="F45" s="16" t="s">
        <v>272</v>
      </c>
      <c r="G45" s="41" t="s">
        <v>450</v>
      </c>
      <c r="H45" s="16" t="s">
        <v>451</v>
      </c>
    </row>
    <row r="46" spans="1:10">
      <c r="A46" s="5" t="str">
        <f t="shared" si="1"/>
        <v>RX OSC-Central Accounts</v>
      </c>
      <c r="B46" s="6" t="s">
        <v>5</v>
      </c>
      <c r="C46" s="205" t="str">
        <f t="shared" ref="C46:C49" si="5">B46</f>
        <v>RX</v>
      </c>
      <c r="D46" s="16" t="s">
        <v>97</v>
      </c>
      <c r="E46" s="16" t="s">
        <v>229</v>
      </c>
      <c r="F46" s="16" t="s">
        <v>272</v>
      </c>
      <c r="G46" s="41" t="s">
        <v>642</v>
      </c>
      <c r="H46" s="16" t="s">
        <v>643</v>
      </c>
    </row>
    <row r="47" spans="1:10" ht="18.75">
      <c r="A47" s="5" t="str">
        <f t="shared" si="1"/>
        <v>U10 UNC-General Administration</v>
      </c>
      <c r="B47" s="6" t="s">
        <v>71</v>
      </c>
      <c r="C47" s="205" t="str">
        <f t="shared" si="5"/>
        <v>U10</v>
      </c>
      <c r="D47" s="16" t="s">
        <v>28</v>
      </c>
      <c r="E47" s="16" t="s">
        <v>173</v>
      </c>
      <c r="F47" s="16" t="s">
        <v>316</v>
      </c>
      <c r="G47" s="41" t="s">
        <v>609</v>
      </c>
      <c r="H47" s="16" t="s">
        <v>390</v>
      </c>
      <c r="I47" s="5" t="s">
        <v>68</v>
      </c>
      <c r="J47" s="42" t="s">
        <v>362</v>
      </c>
    </row>
    <row r="48" spans="1:10" ht="18.75">
      <c r="A48" s="5" t="str">
        <f t="shared" si="1"/>
        <v>U20 UNC at Chapel Hill</v>
      </c>
      <c r="B48" s="6" t="s">
        <v>72</v>
      </c>
      <c r="C48" s="205" t="str">
        <f t="shared" si="5"/>
        <v>U20</v>
      </c>
      <c r="D48" s="16" t="s">
        <v>156</v>
      </c>
      <c r="E48" s="16" t="s">
        <v>173</v>
      </c>
      <c r="F48" s="16" t="s">
        <v>316</v>
      </c>
      <c r="G48" s="41" t="s">
        <v>771</v>
      </c>
      <c r="H48" s="16" t="s">
        <v>772</v>
      </c>
      <c r="I48" s="5" t="s">
        <v>68</v>
      </c>
      <c r="J48" s="17"/>
    </row>
    <row r="49" spans="1:10" ht="18.75">
      <c r="A49" s="5" t="str">
        <f t="shared" si="1"/>
        <v>U30 North Carolina State University</v>
      </c>
      <c r="B49" s="6" t="s">
        <v>73</v>
      </c>
      <c r="C49" s="205" t="str">
        <f t="shared" si="5"/>
        <v>U30</v>
      </c>
      <c r="D49" s="16" t="s">
        <v>29</v>
      </c>
      <c r="E49" s="16" t="s">
        <v>173</v>
      </c>
      <c r="F49" s="16" t="s">
        <v>316</v>
      </c>
      <c r="G49" s="41" t="s">
        <v>468</v>
      </c>
      <c r="H49" s="16" t="s">
        <v>469</v>
      </c>
      <c r="I49" s="5" t="s">
        <v>68</v>
      </c>
      <c r="J49" s="17"/>
    </row>
    <row r="50" spans="1:10" ht="18.75">
      <c r="A50" s="5" t="str">
        <f t="shared" si="1"/>
        <v>U40 UNC at Greensboro</v>
      </c>
      <c r="B50" s="6" t="s">
        <v>74</v>
      </c>
      <c r="C50" s="6" t="str">
        <f t="shared" ref="C50:C73" si="6">B50</f>
        <v>U40</v>
      </c>
      <c r="D50" s="5" t="s">
        <v>157</v>
      </c>
      <c r="E50" s="5" t="s">
        <v>173</v>
      </c>
      <c r="F50" s="16" t="s">
        <v>316</v>
      </c>
      <c r="G50" s="41" t="s">
        <v>460</v>
      </c>
      <c r="H50" s="16" t="s">
        <v>461</v>
      </c>
      <c r="I50" s="5" t="s">
        <v>68</v>
      </c>
    </row>
    <row r="51" spans="1:10" ht="18.75">
      <c r="A51" s="5" t="str">
        <f t="shared" si="1"/>
        <v>U50 UNC at Charlotte</v>
      </c>
      <c r="B51" s="6" t="s">
        <v>75</v>
      </c>
      <c r="C51" s="6" t="str">
        <f t="shared" si="6"/>
        <v>U50</v>
      </c>
      <c r="D51" s="5" t="s">
        <v>33</v>
      </c>
      <c r="E51" s="5" t="s">
        <v>173</v>
      </c>
      <c r="F51" s="16" t="s">
        <v>316</v>
      </c>
      <c r="G51" s="41" t="s">
        <v>456</v>
      </c>
      <c r="H51" s="16" t="s">
        <v>457</v>
      </c>
      <c r="I51" s="5" t="s">
        <v>68</v>
      </c>
    </row>
    <row r="52" spans="1:10" ht="18.75">
      <c r="A52" s="5" t="str">
        <f t="shared" si="1"/>
        <v>U55 UNC at Asheville</v>
      </c>
      <c r="B52" s="6" t="s">
        <v>76</v>
      </c>
      <c r="C52" s="6" t="str">
        <f t="shared" si="6"/>
        <v>U55</v>
      </c>
      <c r="D52" s="5" t="s">
        <v>34</v>
      </c>
      <c r="E52" s="5" t="s">
        <v>173</v>
      </c>
      <c r="F52" s="16" t="s">
        <v>316</v>
      </c>
      <c r="G52" s="41" t="s">
        <v>644</v>
      </c>
      <c r="H52" s="16" t="s">
        <v>391</v>
      </c>
      <c r="I52" s="5" t="s">
        <v>68</v>
      </c>
    </row>
    <row r="53" spans="1:10" ht="18.75">
      <c r="A53" s="5" t="str">
        <f t="shared" si="1"/>
        <v>U60 UNC at Wilmington</v>
      </c>
      <c r="B53" s="6" t="s">
        <v>7</v>
      </c>
      <c r="C53" s="6" t="str">
        <f t="shared" si="6"/>
        <v>U60</v>
      </c>
      <c r="D53" s="5" t="s">
        <v>35</v>
      </c>
      <c r="E53" s="5" t="s">
        <v>173</v>
      </c>
      <c r="F53" s="16" t="s">
        <v>316</v>
      </c>
      <c r="G53" s="41" t="s">
        <v>635</v>
      </c>
      <c r="H53" s="16" t="s">
        <v>636</v>
      </c>
      <c r="I53" s="5" t="s">
        <v>68</v>
      </c>
      <c r="J53" s="17"/>
    </row>
    <row r="54" spans="1:10" ht="18.75">
      <c r="A54" s="5" t="str">
        <f t="shared" si="1"/>
        <v>U65 East Carolina University</v>
      </c>
      <c r="B54" s="6" t="s">
        <v>8</v>
      </c>
      <c r="C54" s="6" t="str">
        <f t="shared" si="6"/>
        <v>U65</v>
      </c>
      <c r="D54" s="5" t="s">
        <v>0</v>
      </c>
      <c r="E54" s="5" t="s">
        <v>173</v>
      </c>
      <c r="F54" s="16" t="s">
        <v>316</v>
      </c>
      <c r="G54" s="41" t="s">
        <v>639</v>
      </c>
      <c r="H54" s="16" t="s">
        <v>640</v>
      </c>
      <c r="I54" s="5" t="s">
        <v>68</v>
      </c>
      <c r="J54" s="17"/>
    </row>
    <row r="55" spans="1:10" ht="18.75">
      <c r="A55" s="5" t="str">
        <f t="shared" si="1"/>
        <v>U70 North Carolina A&amp;T University</v>
      </c>
      <c r="B55" s="6" t="s">
        <v>9</v>
      </c>
      <c r="C55" s="6" t="str">
        <f t="shared" si="6"/>
        <v>U70</v>
      </c>
      <c r="D55" s="16" t="s">
        <v>292</v>
      </c>
      <c r="E55" s="5" t="s">
        <v>173</v>
      </c>
      <c r="F55" s="16" t="s">
        <v>316</v>
      </c>
      <c r="G55" s="41" t="s">
        <v>601</v>
      </c>
      <c r="H55" s="16" t="s">
        <v>392</v>
      </c>
      <c r="I55" s="5" t="s">
        <v>68</v>
      </c>
      <c r="J55" s="17"/>
    </row>
    <row r="56" spans="1:10" ht="18.75">
      <c r="A56" s="5" t="str">
        <f t="shared" si="1"/>
        <v>U75 Western Carolina University</v>
      </c>
      <c r="B56" s="6" t="s">
        <v>10</v>
      </c>
      <c r="C56" s="6" t="str">
        <f t="shared" si="6"/>
        <v>U75</v>
      </c>
      <c r="D56" s="5" t="s">
        <v>31</v>
      </c>
      <c r="E56" s="5" t="s">
        <v>173</v>
      </c>
      <c r="F56" s="16" t="s">
        <v>316</v>
      </c>
      <c r="G56" s="41" t="s">
        <v>393</v>
      </c>
      <c r="H56" s="16" t="s">
        <v>394</v>
      </c>
      <c r="I56" s="5" t="s">
        <v>68</v>
      </c>
    </row>
    <row r="57" spans="1:10" ht="18.75">
      <c r="A57" s="5" t="str">
        <f t="shared" si="1"/>
        <v>U80 Appalachian State University</v>
      </c>
      <c r="B57" s="6" t="s">
        <v>161</v>
      </c>
      <c r="C57" s="6" t="str">
        <f t="shared" si="6"/>
        <v>U80</v>
      </c>
      <c r="D57" s="5" t="s">
        <v>30</v>
      </c>
      <c r="E57" s="5" t="s">
        <v>173</v>
      </c>
      <c r="F57" s="16" t="s">
        <v>316</v>
      </c>
      <c r="G57" s="41" t="s">
        <v>470</v>
      </c>
      <c r="H57" s="16" t="s">
        <v>471</v>
      </c>
      <c r="I57" s="5" t="s">
        <v>68</v>
      </c>
    </row>
    <row r="58" spans="1:10" ht="18.75">
      <c r="A58" s="5" t="str">
        <f t="shared" si="1"/>
        <v>U82 UNC at Pembroke</v>
      </c>
      <c r="B58" s="6" t="s">
        <v>162</v>
      </c>
      <c r="C58" s="6" t="str">
        <f t="shared" si="6"/>
        <v>U82</v>
      </c>
      <c r="D58" s="5" t="s">
        <v>36</v>
      </c>
      <c r="E58" s="5" t="s">
        <v>173</v>
      </c>
      <c r="F58" s="16" t="s">
        <v>316</v>
      </c>
      <c r="G58" s="41" t="s">
        <v>603</v>
      </c>
      <c r="H58" s="16" t="s">
        <v>604</v>
      </c>
      <c r="I58" s="5" t="s">
        <v>68</v>
      </c>
    </row>
    <row r="59" spans="1:10" ht="18.75">
      <c r="A59" s="5" t="str">
        <f t="shared" si="1"/>
        <v>U84 Winston-Salem State University</v>
      </c>
      <c r="B59" s="6" t="s">
        <v>163</v>
      </c>
      <c r="C59" s="6" t="str">
        <f t="shared" si="6"/>
        <v>U84</v>
      </c>
      <c r="D59" s="5" t="s">
        <v>32</v>
      </c>
      <c r="E59" s="5" t="s">
        <v>173</v>
      </c>
      <c r="F59" s="16" t="s">
        <v>316</v>
      </c>
      <c r="G59" s="41" t="s">
        <v>395</v>
      </c>
      <c r="H59" s="16" t="s">
        <v>396</v>
      </c>
      <c r="I59" s="5" t="s">
        <v>68</v>
      </c>
    </row>
    <row r="60" spans="1:10" ht="18.75">
      <c r="A60" s="5" t="str">
        <f t="shared" si="1"/>
        <v>U86 Elizabeth City State University</v>
      </c>
      <c r="B60" s="6" t="s">
        <v>164</v>
      </c>
      <c r="C60" s="6" t="str">
        <f t="shared" si="6"/>
        <v>U86</v>
      </c>
      <c r="D60" s="5" t="s">
        <v>11</v>
      </c>
      <c r="E60" s="5" t="s">
        <v>173</v>
      </c>
      <c r="F60" s="16" t="s">
        <v>316</v>
      </c>
      <c r="G60" s="41" t="s">
        <v>473</v>
      </c>
      <c r="H60" s="16" t="s">
        <v>474</v>
      </c>
      <c r="I60" s="5" t="s">
        <v>68</v>
      </c>
    </row>
    <row r="61" spans="1:10" ht="18.75">
      <c r="A61" s="5" t="str">
        <f t="shared" si="1"/>
        <v>U88 Fayetteville State University</v>
      </c>
      <c r="B61" s="6" t="s">
        <v>165</v>
      </c>
      <c r="C61" s="6" t="str">
        <f t="shared" si="6"/>
        <v>U88</v>
      </c>
      <c r="D61" s="5" t="s">
        <v>12</v>
      </c>
      <c r="E61" s="5" t="s">
        <v>173</v>
      </c>
      <c r="F61" s="16" t="s">
        <v>316</v>
      </c>
      <c r="G61" s="41" t="s">
        <v>612</v>
      </c>
      <c r="H61" s="16" t="s">
        <v>613</v>
      </c>
      <c r="I61" s="5" t="s">
        <v>68</v>
      </c>
    </row>
    <row r="62" spans="1:10" ht="18.75">
      <c r="A62" s="5" t="str">
        <f t="shared" si="1"/>
        <v>U90 North Carolina Central University</v>
      </c>
      <c r="B62" s="6" t="s">
        <v>166</v>
      </c>
      <c r="C62" s="6" t="str">
        <f t="shared" si="6"/>
        <v>U90</v>
      </c>
      <c r="D62" s="5" t="s">
        <v>1</v>
      </c>
      <c r="E62" s="5" t="s">
        <v>173</v>
      </c>
      <c r="F62" s="16" t="s">
        <v>316</v>
      </c>
      <c r="G62" s="41" t="s">
        <v>397</v>
      </c>
      <c r="H62" s="16" t="s">
        <v>398</v>
      </c>
      <c r="I62" s="5" t="s">
        <v>68</v>
      </c>
    </row>
    <row r="63" spans="1:10" ht="18.75">
      <c r="A63" s="5" t="str">
        <f t="shared" si="1"/>
        <v>U92 UNC School of the Arts</v>
      </c>
      <c r="B63" s="6" t="s">
        <v>167</v>
      </c>
      <c r="C63" s="6" t="str">
        <f t="shared" si="6"/>
        <v>U92</v>
      </c>
      <c r="D63" s="16" t="s">
        <v>291</v>
      </c>
      <c r="E63" s="5" t="s">
        <v>173</v>
      </c>
      <c r="F63" s="16" t="s">
        <v>316</v>
      </c>
      <c r="G63" s="41" t="s">
        <v>399</v>
      </c>
      <c r="H63" s="16" t="s">
        <v>400</v>
      </c>
      <c r="I63" s="5" t="s">
        <v>68</v>
      </c>
    </row>
    <row r="64" spans="1:10">
      <c r="A64" s="5" t="str">
        <f>C64&amp;" "&amp;D64</f>
        <v>0A North Carolina Housing Finance Ag.</v>
      </c>
      <c r="B64" s="6" t="s">
        <v>23</v>
      </c>
      <c r="C64" s="53" t="str">
        <f>TEXT(B64,"00")</f>
        <v>0A</v>
      </c>
      <c r="D64" s="55" t="s">
        <v>37</v>
      </c>
      <c r="E64" s="50" t="s">
        <v>175</v>
      </c>
      <c r="F64" s="5" t="s">
        <v>230</v>
      </c>
      <c r="G64" s="41" t="s">
        <v>462</v>
      </c>
      <c r="H64" s="16" t="s">
        <v>463</v>
      </c>
      <c r="I64" s="11">
        <v>2611</v>
      </c>
      <c r="J64" s="17" t="s">
        <v>361</v>
      </c>
    </row>
    <row r="65" spans="1:10">
      <c r="A65" s="5" t="str">
        <f>C65&amp;" "&amp;D65</f>
        <v>Z2 NC Biotechnology Center</v>
      </c>
      <c r="B65" s="6" t="s">
        <v>297</v>
      </c>
      <c r="C65" s="6" t="str">
        <f>B65</f>
        <v>Z2</v>
      </c>
      <c r="D65" s="16" t="s">
        <v>298</v>
      </c>
      <c r="E65" s="5" t="s">
        <v>175</v>
      </c>
      <c r="F65" s="5" t="s">
        <v>230</v>
      </c>
      <c r="G65" s="41" t="s">
        <v>567</v>
      </c>
      <c r="H65" s="16" t="s">
        <v>568</v>
      </c>
      <c r="I65" s="11">
        <v>2618</v>
      </c>
    </row>
    <row r="66" spans="1:10">
      <c r="A66" s="5" t="str">
        <f t="shared" ref="A66:A129" si="7">C66&amp;" "&amp;D66</f>
        <v>Z3 NC Global TransPark Authority</v>
      </c>
      <c r="B66" s="6" t="s">
        <v>123</v>
      </c>
      <c r="C66" s="6" t="str">
        <f t="shared" si="6"/>
        <v>Z3</v>
      </c>
      <c r="D66" s="5" t="s">
        <v>106</v>
      </c>
      <c r="E66" s="5" t="s">
        <v>175</v>
      </c>
      <c r="F66" s="16" t="s">
        <v>254</v>
      </c>
      <c r="G66" s="41" t="s">
        <v>599</v>
      </c>
      <c r="H66" s="16" t="s">
        <v>600</v>
      </c>
      <c r="I66" s="11">
        <v>2615</v>
      </c>
      <c r="J66" s="42"/>
    </row>
    <row r="67" spans="1:10">
      <c r="A67" s="5" t="str">
        <f>C67&amp;" "&amp;D67</f>
        <v>Z3F NC Global TransPark Authority Foundation</v>
      </c>
      <c r="B67" s="6" t="s">
        <v>338</v>
      </c>
      <c r="C67" s="6" t="str">
        <f>B67</f>
        <v>Z3F</v>
      </c>
      <c r="D67" s="16" t="s">
        <v>339</v>
      </c>
      <c r="E67" s="5" t="s">
        <v>175</v>
      </c>
      <c r="F67" s="5" t="s">
        <v>230</v>
      </c>
      <c r="G67" s="41" t="s">
        <v>464</v>
      </c>
      <c r="H67" s="16" t="s">
        <v>608</v>
      </c>
      <c r="I67" s="11">
        <v>2615</v>
      </c>
      <c r="J67" s="42" t="s">
        <v>341</v>
      </c>
    </row>
    <row r="68" spans="1:10">
      <c r="A68" s="5" t="str">
        <f t="shared" si="7"/>
        <v>Z7 NC Partnership for Children</v>
      </c>
      <c r="B68" s="6" t="s">
        <v>124</v>
      </c>
      <c r="C68" s="6" t="str">
        <f t="shared" si="6"/>
        <v>Z7</v>
      </c>
      <c r="D68" s="5" t="s">
        <v>107</v>
      </c>
      <c r="E68" s="5" t="s">
        <v>175</v>
      </c>
      <c r="F68" s="5" t="s">
        <v>230</v>
      </c>
      <c r="G68" s="41" t="s">
        <v>605</v>
      </c>
      <c r="H68" s="16" t="s">
        <v>648</v>
      </c>
      <c r="I68" s="11">
        <v>2621</v>
      </c>
    </row>
    <row r="69" spans="1:10">
      <c r="A69" s="5" t="str">
        <f t="shared" si="7"/>
        <v>ZA NC State Ports Authority</v>
      </c>
      <c r="B69" s="6" t="s">
        <v>122</v>
      </c>
      <c r="C69" s="6" t="str">
        <f t="shared" si="6"/>
        <v>ZA</v>
      </c>
      <c r="D69" s="5" t="s">
        <v>105</v>
      </c>
      <c r="E69" s="55" t="s">
        <v>175</v>
      </c>
      <c r="F69" s="16" t="s">
        <v>254</v>
      </c>
      <c r="G69" s="41" t="s">
        <v>401</v>
      </c>
      <c r="H69" s="16" t="s">
        <v>402</v>
      </c>
      <c r="I69" s="11">
        <v>2612</v>
      </c>
    </row>
    <row r="70" spans="1:10">
      <c r="A70" s="5" t="str">
        <f t="shared" si="7"/>
        <v>ZB State Education Assistance Authority</v>
      </c>
      <c r="B70" s="6" t="s">
        <v>70</v>
      </c>
      <c r="C70" s="6" t="str">
        <f t="shared" si="6"/>
        <v>ZB</v>
      </c>
      <c r="D70" s="5" t="s">
        <v>38</v>
      </c>
      <c r="E70" s="50" t="s">
        <v>175</v>
      </c>
      <c r="F70" s="5" t="s">
        <v>230</v>
      </c>
      <c r="G70" s="41" t="s">
        <v>569</v>
      </c>
      <c r="H70" s="16" t="s">
        <v>570</v>
      </c>
      <c r="I70" s="11">
        <v>2620</v>
      </c>
      <c r="J70" s="42" t="s">
        <v>360</v>
      </c>
    </row>
    <row r="71" spans="1:10">
      <c r="A71" s="5" t="str">
        <f>C71&amp;" "&amp;D71</f>
        <v>ZG Centennial Authority</v>
      </c>
      <c r="B71" s="6" t="s">
        <v>355</v>
      </c>
      <c r="C71" s="6" t="str">
        <f>B71</f>
        <v>ZG</v>
      </c>
      <c r="D71" s="16" t="s">
        <v>356</v>
      </c>
      <c r="E71" s="55" t="s">
        <v>175</v>
      </c>
      <c r="F71" s="5" t="s">
        <v>230</v>
      </c>
      <c r="G71" s="41" t="s">
        <v>571</v>
      </c>
      <c r="H71" s="16" t="s">
        <v>572</v>
      </c>
      <c r="I71" s="11">
        <v>2626</v>
      </c>
      <c r="J71" s="42" t="s">
        <v>359</v>
      </c>
    </row>
    <row r="72" spans="1:10">
      <c r="A72" s="5" t="str">
        <f t="shared" si="7"/>
        <v>ZH NC Railroad Company</v>
      </c>
      <c r="B72" s="6" t="s">
        <v>125</v>
      </c>
      <c r="C72" s="6" t="str">
        <f t="shared" si="6"/>
        <v>ZH</v>
      </c>
      <c r="D72" s="5" t="s">
        <v>121</v>
      </c>
      <c r="E72" s="55" t="s">
        <v>175</v>
      </c>
      <c r="F72" s="5" t="s">
        <v>230</v>
      </c>
      <c r="G72" s="41" t="s">
        <v>573</v>
      </c>
      <c r="H72" s="16" t="s">
        <v>574</v>
      </c>
      <c r="I72" s="11">
        <v>2627</v>
      </c>
    </row>
    <row r="73" spans="1:10">
      <c r="A73" s="5" t="str">
        <f t="shared" si="7"/>
        <v>ZI The Golden LEAF, Inc.</v>
      </c>
      <c r="B73" s="6" t="s">
        <v>170</v>
      </c>
      <c r="C73" s="6" t="str">
        <f t="shared" si="6"/>
        <v>ZI</v>
      </c>
      <c r="D73" s="5" t="s">
        <v>39</v>
      </c>
      <c r="E73" s="50" t="s">
        <v>175</v>
      </c>
      <c r="F73" s="5" t="s">
        <v>230</v>
      </c>
      <c r="G73" s="41" t="s">
        <v>290</v>
      </c>
      <c r="H73" s="16" t="s">
        <v>171</v>
      </c>
      <c r="I73" s="11">
        <v>2640</v>
      </c>
      <c r="J73" s="42" t="s">
        <v>360</v>
      </c>
    </row>
    <row r="74" spans="1:10">
      <c r="A74" s="5" t="str">
        <f>C74&amp;" "&amp;D74</f>
        <v>ZL Gateway University Research Park, Inc.</v>
      </c>
      <c r="B74" s="6" t="s">
        <v>321</v>
      </c>
      <c r="C74" s="6" t="str">
        <f>B74</f>
        <v>ZL</v>
      </c>
      <c r="D74" s="16" t="s">
        <v>322</v>
      </c>
      <c r="E74" s="55" t="s">
        <v>173</v>
      </c>
      <c r="F74" s="5" t="s">
        <v>230</v>
      </c>
      <c r="G74" s="41" t="s">
        <v>575</v>
      </c>
      <c r="H74" s="16" t="s">
        <v>576</v>
      </c>
      <c r="I74" s="41" t="s">
        <v>68</v>
      </c>
      <c r="J74" s="42" t="s">
        <v>337</v>
      </c>
    </row>
    <row r="75" spans="1:10">
      <c r="A75" s="5" t="str">
        <f t="shared" si="7"/>
        <v>ZM Economic Development Partnership of NC</v>
      </c>
      <c r="B75" s="6" t="s">
        <v>592</v>
      </c>
      <c r="C75" s="6" t="str">
        <f>B75</f>
        <v>ZM</v>
      </c>
      <c r="D75" s="16" t="s">
        <v>593</v>
      </c>
      <c r="E75" s="55" t="s">
        <v>175</v>
      </c>
      <c r="F75" s="5" t="s">
        <v>230</v>
      </c>
      <c r="G75" s="41" t="s">
        <v>594</v>
      </c>
      <c r="H75" s="16" t="s">
        <v>595</v>
      </c>
      <c r="I75" s="11">
        <v>2644</v>
      </c>
      <c r="J75" s="42" t="s">
        <v>596</v>
      </c>
    </row>
    <row r="76" spans="1:10">
      <c r="A76" s="5" t="str">
        <f t="shared" si="7"/>
        <v>C0 Alamance Community College</v>
      </c>
      <c r="B76" s="6" t="s">
        <v>111</v>
      </c>
      <c r="C76" s="6" t="s">
        <v>111</v>
      </c>
      <c r="D76" s="5" t="s">
        <v>112</v>
      </c>
      <c r="E76" s="55" t="s">
        <v>174</v>
      </c>
      <c r="F76" s="5" t="s">
        <v>230</v>
      </c>
      <c r="G76" s="41" t="s">
        <v>403</v>
      </c>
      <c r="H76" s="16" t="s">
        <v>404</v>
      </c>
      <c r="I76" s="5" t="s">
        <v>68</v>
      </c>
    </row>
    <row r="77" spans="1:10">
      <c r="A77" s="5" t="str">
        <f t="shared" si="7"/>
        <v>C2 Asheville-Buncombe Technical Community College</v>
      </c>
      <c r="B77" s="6" t="s">
        <v>113</v>
      </c>
      <c r="C77" s="6" t="s">
        <v>113</v>
      </c>
      <c r="D77" s="5" t="s">
        <v>114</v>
      </c>
      <c r="E77" s="5" t="s">
        <v>174</v>
      </c>
      <c r="F77" s="5" t="s">
        <v>230</v>
      </c>
      <c r="G77" s="41" t="s">
        <v>405</v>
      </c>
      <c r="H77" s="16" t="s">
        <v>406</v>
      </c>
      <c r="I77" s="5" t="s">
        <v>68</v>
      </c>
    </row>
    <row r="78" spans="1:10">
      <c r="A78" s="5" t="str">
        <f t="shared" si="7"/>
        <v>C3 Beaufort County Community College</v>
      </c>
      <c r="B78" s="6" t="s">
        <v>115</v>
      </c>
      <c r="C78" s="6" t="s">
        <v>115</v>
      </c>
      <c r="D78" s="5" t="s">
        <v>116</v>
      </c>
      <c r="E78" s="5" t="s">
        <v>174</v>
      </c>
      <c r="F78" s="5" t="s">
        <v>230</v>
      </c>
      <c r="G78" s="41" t="s">
        <v>407</v>
      </c>
      <c r="H78" s="16" t="s">
        <v>408</v>
      </c>
      <c r="I78" s="5" t="s">
        <v>68</v>
      </c>
    </row>
    <row r="79" spans="1:10">
      <c r="A79" s="5" t="str">
        <f t="shared" si="7"/>
        <v>C4 Bladen Community College</v>
      </c>
      <c r="B79" s="6" t="s">
        <v>117</v>
      </c>
      <c r="C79" s="6" t="s">
        <v>117</v>
      </c>
      <c r="D79" s="5" t="s">
        <v>118</v>
      </c>
      <c r="E79" s="5" t="s">
        <v>174</v>
      </c>
      <c r="F79" s="5" t="s">
        <v>230</v>
      </c>
      <c r="G79" s="41" t="s">
        <v>409</v>
      </c>
      <c r="H79" s="16" t="s">
        <v>410</v>
      </c>
      <c r="I79" s="5" t="s">
        <v>68</v>
      </c>
    </row>
    <row r="80" spans="1:10">
      <c r="A80" s="5" t="str">
        <f t="shared" si="7"/>
        <v>C5 Blue Ridge Community College</v>
      </c>
      <c r="B80" s="6" t="s">
        <v>119</v>
      </c>
      <c r="C80" s="6" t="s">
        <v>119</v>
      </c>
      <c r="D80" s="5" t="s">
        <v>120</v>
      </c>
      <c r="E80" s="5" t="s">
        <v>174</v>
      </c>
      <c r="F80" s="5" t="s">
        <v>230</v>
      </c>
      <c r="G80" s="41" t="s">
        <v>411</v>
      </c>
      <c r="H80" s="16" t="s">
        <v>412</v>
      </c>
      <c r="I80" s="5" t="s">
        <v>68</v>
      </c>
    </row>
    <row r="81" spans="1:9">
      <c r="A81" s="5" t="str">
        <f t="shared" si="7"/>
        <v>C6 Brunswick Community College</v>
      </c>
      <c r="B81" s="6" t="s">
        <v>207</v>
      </c>
      <c r="C81" s="6" t="s">
        <v>207</v>
      </c>
      <c r="D81" s="5" t="s">
        <v>208</v>
      </c>
      <c r="E81" s="5" t="s">
        <v>174</v>
      </c>
      <c r="F81" s="5" t="s">
        <v>230</v>
      </c>
      <c r="G81" s="41" t="s">
        <v>413</v>
      </c>
      <c r="H81" s="16" t="s">
        <v>414</v>
      </c>
      <c r="I81" s="5" t="s">
        <v>68</v>
      </c>
    </row>
    <row r="82" spans="1:9">
      <c r="A82" s="5" t="str">
        <f t="shared" si="7"/>
        <v>C7 Caldwell Community College and Technical Institute</v>
      </c>
      <c r="B82" s="6" t="s">
        <v>209</v>
      </c>
      <c r="C82" s="6" t="s">
        <v>209</v>
      </c>
      <c r="D82" s="5" t="s">
        <v>210</v>
      </c>
      <c r="E82" s="5" t="s">
        <v>174</v>
      </c>
      <c r="F82" s="5" t="s">
        <v>230</v>
      </c>
      <c r="G82" s="41" t="s">
        <v>415</v>
      </c>
      <c r="H82" s="16" t="s">
        <v>416</v>
      </c>
      <c r="I82" s="5" t="s">
        <v>68</v>
      </c>
    </row>
    <row r="83" spans="1:9">
      <c r="A83" s="5" t="str">
        <f t="shared" si="7"/>
        <v>C8 Cape Fear Community College</v>
      </c>
      <c r="B83" s="6" t="s">
        <v>211</v>
      </c>
      <c r="C83" s="6" t="s">
        <v>211</v>
      </c>
      <c r="D83" s="5" t="s">
        <v>212</v>
      </c>
      <c r="E83" s="5" t="s">
        <v>174</v>
      </c>
      <c r="F83" s="5" t="s">
        <v>230</v>
      </c>
      <c r="G83" s="41" t="s">
        <v>581</v>
      </c>
      <c r="H83" s="16" t="s">
        <v>417</v>
      </c>
      <c r="I83" s="5" t="s">
        <v>68</v>
      </c>
    </row>
    <row r="84" spans="1:9">
      <c r="A84" s="5" t="str">
        <f t="shared" si="7"/>
        <v>C9 Carteret Community College</v>
      </c>
      <c r="B84" s="6" t="s">
        <v>213</v>
      </c>
      <c r="C84" s="6" t="s">
        <v>213</v>
      </c>
      <c r="D84" s="5" t="s">
        <v>214</v>
      </c>
      <c r="E84" s="5" t="s">
        <v>174</v>
      </c>
      <c r="F84" s="5" t="s">
        <v>230</v>
      </c>
      <c r="G84" s="41" t="s">
        <v>582</v>
      </c>
      <c r="H84" s="16" t="s">
        <v>583</v>
      </c>
      <c r="I84" s="5" t="s">
        <v>68</v>
      </c>
    </row>
    <row r="85" spans="1:9">
      <c r="A85" s="5" t="str">
        <f t="shared" si="7"/>
        <v>CA Catawba Valley Community College</v>
      </c>
      <c r="B85" s="6" t="s">
        <v>215</v>
      </c>
      <c r="C85" s="6" t="s">
        <v>215</v>
      </c>
      <c r="D85" s="5" t="s">
        <v>216</v>
      </c>
      <c r="E85" s="5" t="s">
        <v>174</v>
      </c>
      <c r="F85" s="5" t="s">
        <v>230</v>
      </c>
      <c r="G85" s="41" t="s">
        <v>419</v>
      </c>
      <c r="H85" s="16" t="s">
        <v>420</v>
      </c>
      <c r="I85" s="5" t="s">
        <v>68</v>
      </c>
    </row>
    <row r="86" spans="1:9">
      <c r="A86" s="5" t="str">
        <f t="shared" si="7"/>
        <v>CB Central Carolina Community College</v>
      </c>
      <c r="B86" s="6" t="s">
        <v>217</v>
      </c>
      <c r="C86" s="6" t="s">
        <v>217</v>
      </c>
      <c r="D86" s="5" t="s">
        <v>218</v>
      </c>
      <c r="E86" s="5" t="s">
        <v>174</v>
      </c>
      <c r="F86" s="5" t="s">
        <v>230</v>
      </c>
      <c r="G86" s="41" t="s">
        <v>421</v>
      </c>
      <c r="H86" s="16" t="s">
        <v>422</v>
      </c>
      <c r="I86" s="5" t="s">
        <v>68</v>
      </c>
    </row>
    <row r="87" spans="1:9">
      <c r="A87" s="5" t="str">
        <f t="shared" si="7"/>
        <v>CC Central Piedmont Community College</v>
      </c>
      <c r="B87" s="6" t="s">
        <v>219</v>
      </c>
      <c r="C87" s="6" t="s">
        <v>219</v>
      </c>
      <c r="D87" s="5" t="s">
        <v>220</v>
      </c>
      <c r="E87" s="5" t="s">
        <v>174</v>
      </c>
      <c r="F87" s="5" t="s">
        <v>230</v>
      </c>
      <c r="G87" s="41" t="s">
        <v>423</v>
      </c>
      <c r="H87" s="16" t="s">
        <v>424</v>
      </c>
      <c r="I87" s="5" t="s">
        <v>68</v>
      </c>
    </row>
    <row r="88" spans="1:9">
      <c r="A88" s="5" t="str">
        <f t="shared" si="7"/>
        <v>CD Cleveland Community College</v>
      </c>
      <c r="B88" s="6" t="s">
        <v>221</v>
      </c>
      <c r="C88" s="6" t="s">
        <v>221</v>
      </c>
      <c r="D88" s="5" t="s">
        <v>222</v>
      </c>
      <c r="E88" s="5" t="s">
        <v>174</v>
      </c>
      <c r="F88" s="5" t="s">
        <v>230</v>
      </c>
      <c r="G88" s="41" t="s">
        <v>425</v>
      </c>
      <c r="H88" s="16" t="s">
        <v>426</v>
      </c>
      <c r="I88" s="5" t="s">
        <v>68</v>
      </c>
    </row>
    <row r="89" spans="1:9">
      <c r="A89" s="5" t="str">
        <f t="shared" si="7"/>
        <v>CE Coastal Carolina Community College</v>
      </c>
      <c r="B89" s="6" t="s">
        <v>223</v>
      </c>
      <c r="C89" s="6" t="s">
        <v>223</v>
      </c>
      <c r="D89" s="5" t="s">
        <v>224</v>
      </c>
      <c r="E89" s="5" t="s">
        <v>174</v>
      </c>
      <c r="F89" s="5" t="s">
        <v>230</v>
      </c>
      <c r="G89" s="41" t="s">
        <v>427</v>
      </c>
      <c r="H89" s="16" t="s">
        <v>428</v>
      </c>
      <c r="I89" s="5" t="s">
        <v>68</v>
      </c>
    </row>
    <row r="90" spans="1:9">
      <c r="A90" s="5" t="str">
        <f t="shared" si="7"/>
        <v>CF College of the Albemarle</v>
      </c>
      <c r="B90" s="6" t="s">
        <v>84</v>
      </c>
      <c r="C90" s="6" t="s">
        <v>84</v>
      </c>
      <c r="D90" s="5" t="s">
        <v>85</v>
      </c>
      <c r="E90" s="5" t="s">
        <v>174</v>
      </c>
      <c r="F90" s="5" t="s">
        <v>230</v>
      </c>
      <c r="G90" s="41" t="s">
        <v>429</v>
      </c>
      <c r="H90" s="16" t="s">
        <v>430</v>
      </c>
      <c r="I90" s="5" t="s">
        <v>68</v>
      </c>
    </row>
    <row r="91" spans="1:9">
      <c r="A91" s="5" t="str">
        <f t="shared" si="7"/>
        <v>CG Craven Community College</v>
      </c>
      <c r="B91" s="6" t="s">
        <v>2</v>
      </c>
      <c r="C91" s="6" t="s">
        <v>2</v>
      </c>
      <c r="D91" s="5" t="s">
        <v>128</v>
      </c>
      <c r="E91" s="5" t="s">
        <v>174</v>
      </c>
      <c r="F91" s="5" t="s">
        <v>230</v>
      </c>
      <c r="G91" s="41" t="s">
        <v>418</v>
      </c>
      <c r="H91" s="16" t="s">
        <v>584</v>
      </c>
      <c r="I91" s="5" t="s">
        <v>68</v>
      </c>
    </row>
    <row r="92" spans="1:9">
      <c r="A92" s="5" t="str">
        <f t="shared" si="7"/>
        <v>CH Davidson County Community College</v>
      </c>
      <c r="B92" s="6" t="s">
        <v>129</v>
      </c>
      <c r="C92" s="6" t="s">
        <v>129</v>
      </c>
      <c r="D92" s="5" t="s">
        <v>130</v>
      </c>
      <c r="E92" s="5" t="s">
        <v>174</v>
      </c>
      <c r="F92" s="5" t="s">
        <v>230</v>
      </c>
      <c r="G92" s="41" t="s">
        <v>431</v>
      </c>
      <c r="H92" s="16" t="s">
        <v>432</v>
      </c>
      <c r="I92" s="5" t="s">
        <v>68</v>
      </c>
    </row>
    <row r="93" spans="1:9">
      <c r="A93" s="5" t="str">
        <f t="shared" si="7"/>
        <v>CJ Durham Technical Community College</v>
      </c>
      <c r="B93" s="6" t="s">
        <v>131</v>
      </c>
      <c r="C93" s="6" t="s">
        <v>131</v>
      </c>
      <c r="D93" s="5" t="s">
        <v>132</v>
      </c>
      <c r="E93" s="5" t="s">
        <v>174</v>
      </c>
      <c r="F93" s="5" t="s">
        <v>230</v>
      </c>
      <c r="G93" s="41" t="s">
        <v>433</v>
      </c>
      <c r="H93" s="16" t="s">
        <v>434</v>
      </c>
      <c r="I93" s="5" t="s">
        <v>68</v>
      </c>
    </row>
    <row r="94" spans="1:9">
      <c r="A94" s="5" t="str">
        <f t="shared" si="7"/>
        <v>CK Edgecombe Community College</v>
      </c>
      <c r="B94" s="6" t="s">
        <v>133</v>
      </c>
      <c r="C94" s="6" t="s">
        <v>133</v>
      </c>
      <c r="D94" s="5" t="s">
        <v>134</v>
      </c>
      <c r="E94" s="5" t="s">
        <v>174</v>
      </c>
      <c r="F94" s="5" t="s">
        <v>230</v>
      </c>
      <c r="G94" s="41" t="s">
        <v>435</v>
      </c>
      <c r="H94" s="16" t="s">
        <v>436</v>
      </c>
      <c r="I94" s="5" t="s">
        <v>68</v>
      </c>
    </row>
    <row r="95" spans="1:9">
      <c r="A95" s="5" t="str">
        <f t="shared" si="7"/>
        <v>CL Fayetteville Technical Community College</v>
      </c>
      <c r="B95" s="6" t="s">
        <v>135</v>
      </c>
      <c r="C95" s="6" t="s">
        <v>135</v>
      </c>
      <c r="D95" s="5" t="s">
        <v>136</v>
      </c>
      <c r="E95" s="5" t="s">
        <v>174</v>
      </c>
      <c r="F95" s="5" t="s">
        <v>230</v>
      </c>
      <c r="G95" s="41" t="s">
        <v>437</v>
      </c>
      <c r="H95" s="16" t="s">
        <v>438</v>
      </c>
      <c r="I95" s="5" t="s">
        <v>68</v>
      </c>
    </row>
    <row r="96" spans="1:9">
      <c r="A96" s="5" t="str">
        <f t="shared" si="7"/>
        <v>CM Forsyth Technical Community College</v>
      </c>
      <c r="B96" s="6" t="s">
        <v>137</v>
      </c>
      <c r="C96" s="6" t="s">
        <v>137</v>
      </c>
      <c r="D96" s="5" t="s">
        <v>138</v>
      </c>
      <c r="E96" s="5" t="s">
        <v>174</v>
      </c>
      <c r="F96" s="5" t="s">
        <v>230</v>
      </c>
      <c r="G96" s="41" t="s">
        <v>439</v>
      </c>
      <c r="H96" s="16" t="s">
        <v>440</v>
      </c>
      <c r="I96" s="5" t="s">
        <v>68</v>
      </c>
    </row>
    <row r="97" spans="1:9">
      <c r="A97" s="5" t="str">
        <f t="shared" si="7"/>
        <v>CN Gaston College</v>
      </c>
      <c r="B97" s="6" t="s">
        <v>139</v>
      </c>
      <c r="C97" s="6" t="s">
        <v>139</v>
      </c>
      <c r="D97" s="5" t="s">
        <v>140</v>
      </c>
      <c r="E97" s="5" t="s">
        <v>174</v>
      </c>
      <c r="F97" s="5" t="s">
        <v>230</v>
      </c>
      <c r="G97" s="41" t="s">
        <v>441</v>
      </c>
      <c r="H97" s="16" t="s">
        <v>442</v>
      </c>
      <c r="I97" s="5" t="s">
        <v>68</v>
      </c>
    </row>
    <row r="98" spans="1:9">
      <c r="A98" s="5" t="str">
        <f t="shared" si="7"/>
        <v>CP Guilford Technical Community College</v>
      </c>
      <c r="B98" s="6" t="s">
        <v>141</v>
      </c>
      <c r="C98" s="6" t="s">
        <v>141</v>
      </c>
      <c r="D98" s="5" t="s">
        <v>142</v>
      </c>
      <c r="E98" s="5" t="s">
        <v>174</v>
      </c>
      <c r="F98" s="5" t="s">
        <v>230</v>
      </c>
      <c r="G98" s="41" t="s">
        <v>443</v>
      </c>
      <c r="H98" s="16" t="s">
        <v>444</v>
      </c>
      <c r="I98" s="5" t="s">
        <v>68</v>
      </c>
    </row>
    <row r="99" spans="1:9">
      <c r="A99" s="5" t="str">
        <f t="shared" si="7"/>
        <v>CQ Halifax Community College</v>
      </c>
      <c r="B99" s="6" t="s">
        <v>143</v>
      </c>
      <c r="C99" s="6" t="s">
        <v>143</v>
      </c>
      <c r="D99" s="5" t="s">
        <v>144</v>
      </c>
      <c r="E99" s="5" t="s">
        <v>174</v>
      </c>
      <c r="F99" s="5" t="s">
        <v>230</v>
      </c>
      <c r="G99" s="41" t="s">
        <v>445</v>
      </c>
      <c r="H99" s="16" t="s">
        <v>446</v>
      </c>
      <c r="I99" s="5" t="s">
        <v>68</v>
      </c>
    </row>
    <row r="100" spans="1:9">
      <c r="A100" s="5" t="str">
        <f t="shared" si="7"/>
        <v>CR Haywood Community College</v>
      </c>
      <c r="B100" s="6" t="s">
        <v>176</v>
      </c>
      <c r="C100" s="6" t="s">
        <v>176</v>
      </c>
      <c r="D100" s="5" t="s">
        <v>177</v>
      </c>
      <c r="E100" s="5" t="s">
        <v>174</v>
      </c>
      <c r="F100" s="5" t="s">
        <v>230</v>
      </c>
      <c r="G100" s="41" t="s">
        <v>447</v>
      </c>
      <c r="H100" s="16" t="s">
        <v>448</v>
      </c>
      <c r="I100" s="5" t="s">
        <v>68</v>
      </c>
    </row>
    <row r="101" spans="1:9">
      <c r="A101" s="5" t="str">
        <f t="shared" si="7"/>
        <v>CS Isothermal Community College</v>
      </c>
      <c r="B101" s="6" t="s">
        <v>178</v>
      </c>
      <c r="C101" s="6" t="s">
        <v>178</v>
      </c>
      <c r="D101" s="5" t="s">
        <v>179</v>
      </c>
      <c r="E101" s="5" t="s">
        <v>174</v>
      </c>
      <c r="F101" s="5" t="s">
        <v>230</v>
      </c>
      <c r="G101" s="41" t="s">
        <v>501</v>
      </c>
      <c r="H101" s="16" t="s">
        <v>502</v>
      </c>
      <c r="I101" s="5" t="s">
        <v>68</v>
      </c>
    </row>
    <row r="102" spans="1:9">
      <c r="A102" s="5" t="str">
        <f t="shared" si="7"/>
        <v>CT James Sprunt Community College</v>
      </c>
      <c r="B102" s="6" t="s">
        <v>180</v>
      </c>
      <c r="C102" s="6" t="s">
        <v>180</v>
      </c>
      <c r="D102" s="5" t="s">
        <v>181</v>
      </c>
      <c r="E102" s="5" t="s">
        <v>174</v>
      </c>
      <c r="F102" s="5" t="s">
        <v>230</v>
      </c>
      <c r="G102" s="41" t="s">
        <v>503</v>
      </c>
      <c r="H102" s="16" t="s">
        <v>504</v>
      </c>
      <c r="I102" s="5" t="s">
        <v>68</v>
      </c>
    </row>
    <row r="103" spans="1:9">
      <c r="A103" s="5" t="str">
        <f t="shared" si="7"/>
        <v>CU Johnston Community College</v>
      </c>
      <c r="B103" s="6" t="s">
        <v>182</v>
      </c>
      <c r="C103" s="6" t="s">
        <v>182</v>
      </c>
      <c r="D103" s="5" t="s">
        <v>183</v>
      </c>
      <c r="E103" s="5" t="s">
        <v>174</v>
      </c>
      <c r="F103" s="5" t="s">
        <v>230</v>
      </c>
      <c r="G103" s="41" t="s">
        <v>505</v>
      </c>
      <c r="H103" s="16" t="s">
        <v>506</v>
      </c>
      <c r="I103" s="5" t="s">
        <v>68</v>
      </c>
    </row>
    <row r="104" spans="1:9">
      <c r="A104" s="5" t="str">
        <f t="shared" si="7"/>
        <v>CV Lenoir Community College</v>
      </c>
      <c r="B104" s="6" t="s">
        <v>184</v>
      </c>
      <c r="C104" s="6" t="s">
        <v>184</v>
      </c>
      <c r="D104" s="5" t="s">
        <v>185</v>
      </c>
      <c r="E104" s="5" t="s">
        <v>174</v>
      </c>
      <c r="F104" s="5" t="s">
        <v>230</v>
      </c>
      <c r="G104" s="41" t="s">
        <v>507</v>
      </c>
      <c r="H104" s="16" t="s">
        <v>508</v>
      </c>
      <c r="I104" s="5" t="s">
        <v>68</v>
      </c>
    </row>
    <row r="105" spans="1:9">
      <c r="A105" s="5" t="str">
        <f t="shared" si="7"/>
        <v>CW Martin Community College</v>
      </c>
      <c r="B105" s="6" t="s">
        <v>186</v>
      </c>
      <c r="C105" s="6" t="s">
        <v>186</v>
      </c>
      <c r="D105" s="5" t="s">
        <v>187</v>
      </c>
      <c r="E105" s="5" t="s">
        <v>174</v>
      </c>
      <c r="F105" s="5" t="s">
        <v>230</v>
      </c>
      <c r="G105" s="41" t="s">
        <v>509</v>
      </c>
      <c r="H105" s="16" t="s">
        <v>510</v>
      </c>
      <c r="I105" s="5" t="s">
        <v>68</v>
      </c>
    </row>
    <row r="106" spans="1:9">
      <c r="A106" s="5" t="str">
        <f t="shared" si="7"/>
        <v>CX Mayland Community College</v>
      </c>
      <c r="B106" s="6" t="s">
        <v>188</v>
      </c>
      <c r="C106" s="6" t="s">
        <v>188</v>
      </c>
      <c r="D106" s="5" t="s">
        <v>189</v>
      </c>
      <c r="E106" s="5" t="s">
        <v>174</v>
      </c>
      <c r="F106" s="5" t="s">
        <v>230</v>
      </c>
      <c r="G106" s="41" t="s">
        <v>511</v>
      </c>
      <c r="H106" s="16" t="s">
        <v>512</v>
      </c>
      <c r="I106" s="5" t="s">
        <v>68</v>
      </c>
    </row>
    <row r="107" spans="1:9">
      <c r="A107" s="5" t="str">
        <f t="shared" si="7"/>
        <v>CY McDowell Technical Community College</v>
      </c>
      <c r="B107" s="6" t="s">
        <v>190</v>
      </c>
      <c r="C107" s="6" t="s">
        <v>190</v>
      </c>
      <c r="D107" s="5" t="s">
        <v>191</v>
      </c>
      <c r="E107" s="5" t="s">
        <v>174</v>
      </c>
      <c r="F107" s="5" t="s">
        <v>230</v>
      </c>
      <c r="G107" s="41" t="s">
        <v>513</v>
      </c>
      <c r="H107" s="16" t="s">
        <v>514</v>
      </c>
      <c r="I107" s="5" t="s">
        <v>68</v>
      </c>
    </row>
    <row r="108" spans="1:9">
      <c r="A108" s="5" t="str">
        <f t="shared" si="7"/>
        <v>CZ Mitchell Community College</v>
      </c>
      <c r="B108" s="6" t="s">
        <v>192</v>
      </c>
      <c r="C108" s="6" t="s">
        <v>192</v>
      </c>
      <c r="D108" s="5" t="s">
        <v>193</v>
      </c>
      <c r="E108" s="5" t="s">
        <v>174</v>
      </c>
      <c r="F108" s="5" t="s">
        <v>230</v>
      </c>
      <c r="G108" s="41" t="s">
        <v>515</v>
      </c>
      <c r="H108" s="16" t="s">
        <v>516</v>
      </c>
      <c r="I108" s="5" t="s">
        <v>68</v>
      </c>
    </row>
    <row r="109" spans="1:9">
      <c r="A109" s="5" t="str">
        <f t="shared" si="7"/>
        <v>D0 Montgomery Community College</v>
      </c>
      <c r="B109" s="6" t="s">
        <v>194</v>
      </c>
      <c r="C109" s="6" t="s">
        <v>194</v>
      </c>
      <c r="D109" s="5" t="s">
        <v>255</v>
      </c>
      <c r="E109" s="5" t="s">
        <v>174</v>
      </c>
      <c r="F109" s="5" t="s">
        <v>230</v>
      </c>
      <c r="G109" s="41" t="s">
        <v>517</v>
      </c>
      <c r="H109" s="16" t="s">
        <v>518</v>
      </c>
      <c r="I109" s="5" t="s">
        <v>68</v>
      </c>
    </row>
    <row r="110" spans="1:9">
      <c r="A110" s="5" t="str">
        <f t="shared" si="7"/>
        <v>D1 Nash Community College</v>
      </c>
      <c r="B110" s="6" t="s">
        <v>256</v>
      </c>
      <c r="C110" s="6" t="s">
        <v>256</v>
      </c>
      <c r="D110" s="5" t="s">
        <v>257</v>
      </c>
      <c r="E110" s="5" t="s">
        <v>174</v>
      </c>
      <c r="F110" s="5" t="s">
        <v>230</v>
      </c>
      <c r="G110" s="41" t="s">
        <v>519</v>
      </c>
      <c r="H110" s="16" t="s">
        <v>520</v>
      </c>
      <c r="I110" s="5" t="s">
        <v>68</v>
      </c>
    </row>
    <row r="111" spans="1:9">
      <c r="A111" s="5" t="str">
        <f t="shared" si="7"/>
        <v>D2 Pamlico Community College</v>
      </c>
      <c r="B111" s="6" t="s">
        <v>258</v>
      </c>
      <c r="C111" s="6" t="s">
        <v>258</v>
      </c>
      <c r="D111" s="5" t="s">
        <v>259</v>
      </c>
      <c r="E111" s="5" t="s">
        <v>174</v>
      </c>
      <c r="F111" s="5" t="s">
        <v>230</v>
      </c>
      <c r="G111" s="41" t="s">
        <v>521</v>
      </c>
      <c r="H111" s="16" t="s">
        <v>522</v>
      </c>
      <c r="I111" s="5" t="s">
        <v>68</v>
      </c>
    </row>
    <row r="112" spans="1:9">
      <c r="A112" s="5" t="str">
        <f t="shared" si="7"/>
        <v>D3 Piedmont Community College</v>
      </c>
      <c r="B112" s="6" t="s">
        <v>260</v>
      </c>
      <c r="C112" s="6" t="s">
        <v>260</v>
      </c>
      <c r="D112" s="5" t="s">
        <v>261</v>
      </c>
      <c r="E112" s="5" t="s">
        <v>174</v>
      </c>
      <c r="F112" s="5" t="s">
        <v>230</v>
      </c>
      <c r="G112" s="41" t="s">
        <v>523</v>
      </c>
      <c r="H112" s="16" t="s">
        <v>524</v>
      </c>
      <c r="I112" s="5" t="s">
        <v>68</v>
      </c>
    </row>
    <row r="113" spans="1:9">
      <c r="A113" s="5" t="str">
        <f t="shared" si="7"/>
        <v>D4 Pitt Community College</v>
      </c>
      <c r="B113" s="6" t="s">
        <v>262</v>
      </c>
      <c r="C113" s="6" t="s">
        <v>262</v>
      </c>
      <c r="D113" s="5" t="s">
        <v>263</v>
      </c>
      <c r="E113" s="5" t="s">
        <v>174</v>
      </c>
      <c r="F113" s="5" t="s">
        <v>230</v>
      </c>
      <c r="G113" s="41" t="s">
        <v>525</v>
      </c>
      <c r="H113" s="16" t="s">
        <v>526</v>
      </c>
      <c r="I113" s="5" t="s">
        <v>68</v>
      </c>
    </row>
    <row r="114" spans="1:9">
      <c r="A114" s="5" t="str">
        <f t="shared" si="7"/>
        <v>D5 Randolph Community College</v>
      </c>
      <c r="B114" s="6" t="s">
        <v>264</v>
      </c>
      <c r="C114" s="6" t="s">
        <v>264</v>
      </c>
      <c r="D114" s="5" t="s">
        <v>195</v>
      </c>
      <c r="E114" s="5" t="s">
        <v>174</v>
      </c>
      <c r="F114" s="5" t="s">
        <v>230</v>
      </c>
      <c r="G114" s="41" t="s">
        <v>527</v>
      </c>
      <c r="H114" s="16" t="s">
        <v>528</v>
      </c>
      <c r="I114" s="5" t="s">
        <v>68</v>
      </c>
    </row>
    <row r="115" spans="1:9">
      <c r="A115" s="5" t="str">
        <f t="shared" si="7"/>
        <v>D6 Richmond Community College</v>
      </c>
      <c r="B115" s="6" t="s">
        <v>196</v>
      </c>
      <c r="C115" s="6" t="s">
        <v>196</v>
      </c>
      <c r="D115" s="5" t="s">
        <v>197</v>
      </c>
      <c r="E115" s="5" t="s">
        <v>174</v>
      </c>
      <c r="F115" s="5" t="s">
        <v>230</v>
      </c>
      <c r="G115" s="41" t="s">
        <v>529</v>
      </c>
      <c r="H115" s="16" t="s">
        <v>530</v>
      </c>
      <c r="I115" s="5" t="s">
        <v>68</v>
      </c>
    </row>
    <row r="116" spans="1:9">
      <c r="A116" s="5" t="str">
        <f t="shared" si="7"/>
        <v>D7 Roanoke-Chowan Community College</v>
      </c>
      <c r="B116" s="6" t="s">
        <v>198</v>
      </c>
      <c r="C116" s="6" t="s">
        <v>198</v>
      </c>
      <c r="D116" s="5" t="s">
        <v>199</v>
      </c>
      <c r="E116" s="5" t="s">
        <v>174</v>
      </c>
      <c r="F116" s="5" t="s">
        <v>230</v>
      </c>
      <c r="G116" s="41" t="s">
        <v>535</v>
      </c>
      <c r="H116" s="16" t="s">
        <v>536</v>
      </c>
      <c r="I116" s="5" t="s">
        <v>68</v>
      </c>
    </row>
    <row r="117" spans="1:9">
      <c r="A117" s="5" t="str">
        <f t="shared" si="7"/>
        <v>D8 Robeson Community College</v>
      </c>
      <c r="B117" s="6" t="s">
        <v>200</v>
      </c>
      <c r="C117" s="6" t="s">
        <v>200</v>
      </c>
      <c r="D117" s="5" t="s">
        <v>201</v>
      </c>
      <c r="E117" s="5" t="s">
        <v>174</v>
      </c>
      <c r="F117" s="5" t="s">
        <v>230</v>
      </c>
      <c r="G117" s="41" t="s">
        <v>531</v>
      </c>
      <c r="H117" s="16" t="s">
        <v>532</v>
      </c>
      <c r="I117" s="5" t="s">
        <v>68</v>
      </c>
    </row>
    <row r="118" spans="1:9">
      <c r="A118" s="5" t="str">
        <f t="shared" si="7"/>
        <v>D9 Rockingham Community College</v>
      </c>
      <c r="B118" s="6" t="s">
        <v>202</v>
      </c>
      <c r="C118" s="6" t="s">
        <v>202</v>
      </c>
      <c r="D118" s="5" t="s">
        <v>203</v>
      </c>
      <c r="E118" s="5" t="s">
        <v>174</v>
      </c>
      <c r="F118" s="5" t="s">
        <v>230</v>
      </c>
      <c r="G118" s="41" t="s">
        <v>533</v>
      </c>
      <c r="H118" s="16" t="s">
        <v>534</v>
      </c>
      <c r="I118" s="5" t="s">
        <v>68</v>
      </c>
    </row>
    <row r="119" spans="1:9">
      <c r="A119" s="5" t="str">
        <f t="shared" si="7"/>
        <v>DA Rowan-Cabarrus Community College</v>
      </c>
      <c r="B119" s="6" t="s">
        <v>204</v>
      </c>
      <c r="C119" s="6" t="s">
        <v>204</v>
      </c>
      <c r="D119" s="5" t="s">
        <v>205</v>
      </c>
      <c r="E119" s="5" t="s">
        <v>174</v>
      </c>
      <c r="F119" s="5" t="s">
        <v>230</v>
      </c>
      <c r="G119" s="41" t="s">
        <v>537</v>
      </c>
      <c r="H119" s="16" t="s">
        <v>538</v>
      </c>
      <c r="I119" s="5" t="s">
        <v>68</v>
      </c>
    </row>
    <row r="120" spans="1:9">
      <c r="A120" s="5" t="str">
        <f t="shared" si="7"/>
        <v>DB Sampson Community College</v>
      </c>
      <c r="B120" s="6" t="s">
        <v>206</v>
      </c>
      <c r="C120" s="6" t="s">
        <v>206</v>
      </c>
      <c r="D120" s="5" t="s">
        <v>14</v>
      </c>
      <c r="E120" s="5" t="s">
        <v>174</v>
      </c>
      <c r="F120" s="5" t="s">
        <v>230</v>
      </c>
      <c r="G120" s="41" t="s">
        <v>539</v>
      </c>
      <c r="H120" s="16" t="s">
        <v>540</v>
      </c>
      <c r="I120" s="5" t="s">
        <v>68</v>
      </c>
    </row>
    <row r="121" spans="1:9">
      <c r="A121" s="5" t="str">
        <f t="shared" si="7"/>
        <v>DC Sandhills Community College</v>
      </c>
      <c r="B121" s="6" t="s">
        <v>15</v>
      </c>
      <c r="C121" s="6" t="s">
        <v>15</v>
      </c>
      <c r="D121" s="5" t="s">
        <v>16</v>
      </c>
      <c r="E121" s="5" t="s">
        <v>174</v>
      </c>
      <c r="F121" s="5" t="s">
        <v>230</v>
      </c>
      <c r="G121" s="41" t="s">
        <v>541</v>
      </c>
      <c r="H121" s="16" t="s">
        <v>542</v>
      </c>
      <c r="I121" s="5" t="s">
        <v>68</v>
      </c>
    </row>
    <row r="122" spans="1:9">
      <c r="A122" s="5" t="str">
        <f t="shared" si="7"/>
        <v>C1 South Piedmont Community College</v>
      </c>
      <c r="B122" s="6" t="s">
        <v>17</v>
      </c>
      <c r="C122" s="6" t="s">
        <v>17</v>
      </c>
      <c r="D122" s="5" t="s">
        <v>18</v>
      </c>
      <c r="E122" s="5" t="s">
        <v>174</v>
      </c>
      <c r="F122" s="5" t="s">
        <v>230</v>
      </c>
      <c r="G122" s="41" t="s">
        <v>543</v>
      </c>
      <c r="H122" s="16" t="s">
        <v>544</v>
      </c>
      <c r="I122" s="5" t="s">
        <v>68</v>
      </c>
    </row>
    <row r="123" spans="1:9">
      <c r="A123" s="5" t="str">
        <f t="shared" si="7"/>
        <v>DD Southeastern Community College</v>
      </c>
      <c r="B123" s="6" t="s">
        <v>19</v>
      </c>
      <c r="C123" s="6" t="s">
        <v>19</v>
      </c>
      <c r="D123" s="5" t="s">
        <v>20</v>
      </c>
      <c r="E123" s="5" t="s">
        <v>174</v>
      </c>
      <c r="F123" s="5" t="s">
        <v>230</v>
      </c>
      <c r="G123" s="41" t="s">
        <v>545</v>
      </c>
      <c r="H123" s="16" t="s">
        <v>546</v>
      </c>
      <c r="I123" s="5" t="s">
        <v>68</v>
      </c>
    </row>
    <row r="124" spans="1:9">
      <c r="A124" s="5" t="str">
        <f t="shared" si="7"/>
        <v>DE Southwestern Community College</v>
      </c>
      <c r="B124" s="6" t="s">
        <v>108</v>
      </c>
      <c r="C124" s="6" t="s">
        <v>108</v>
      </c>
      <c r="D124" s="5" t="s">
        <v>283</v>
      </c>
      <c r="E124" s="5" t="s">
        <v>174</v>
      </c>
      <c r="F124" s="5" t="s">
        <v>230</v>
      </c>
      <c r="G124" s="41" t="s">
        <v>547</v>
      </c>
      <c r="H124" s="16" t="s">
        <v>548</v>
      </c>
      <c r="I124" s="5" t="s">
        <v>68</v>
      </c>
    </row>
    <row r="125" spans="1:9">
      <c r="A125" s="5" t="str">
        <f t="shared" si="7"/>
        <v>DF Stanly Community College</v>
      </c>
      <c r="B125" s="6" t="s">
        <v>284</v>
      </c>
      <c r="C125" s="6" t="s">
        <v>284</v>
      </c>
      <c r="D125" s="5" t="s">
        <v>285</v>
      </c>
      <c r="E125" s="5" t="s">
        <v>174</v>
      </c>
      <c r="F125" s="5" t="s">
        <v>230</v>
      </c>
      <c r="G125" s="41" t="s">
        <v>549</v>
      </c>
      <c r="H125" s="16" t="s">
        <v>550</v>
      </c>
      <c r="I125" s="5" t="s">
        <v>68</v>
      </c>
    </row>
    <row r="126" spans="1:9">
      <c r="A126" s="5" t="str">
        <f t="shared" si="7"/>
        <v>DG Surry Community College</v>
      </c>
      <c r="B126" s="6" t="s">
        <v>286</v>
      </c>
      <c r="C126" s="6" t="s">
        <v>286</v>
      </c>
      <c r="D126" s="5" t="s">
        <v>151</v>
      </c>
      <c r="E126" s="5" t="s">
        <v>174</v>
      </c>
      <c r="F126" s="5" t="s">
        <v>230</v>
      </c>
      <c r="G126" s="41" t="s">
        <v>551</v>
      </c>
      <c r="H126" s="16" t="s">
        <v>552</v>
      </c>
      <c r="I126" s="5" t="s">
        <v>68</v>
      </c>
    </row>
    <row r="127" spans="1:9">
      <c r="A127" s="5" t="str">
        <f t="shared" si="7"/>
        <v>DH Tri-County Community College</v>
      </c>
      <c r="B127" s="6" t="s">
        <v>152</v>
      </c>
      <c r="C127" s="6" t="s">
        <v>152</v>
      </c>
      <c r="D127" s="5" t="s">
        <v>232</v>
      </c>
      <c r="E127" s="5" t="s">
        <v>174</v>
      </c>
      <c r="F127" s="5" t="s">
        <v>230</v>
      </c>
      <c r="G127" s="41" t="s">
        <v>553</v>
      </c>
      <c r="H127" s="16" t="s">
        <v>554</v>
      </c>
      <c r="I127" s="5" t="s">
        <v>68</v>
      </c>
    </row>
    <row r="128" spans="1:9">
      <c r="A128" s="5" t="str">
        <f t="shared" si="7"/>
        <v>DJ Vance-Granville Community College</v>
      </c>
      <c r="B128" s="6" t="s">
        <v>233</v>
      </c>
      <c r="C128" s="6" t="s">
        <v>233</v>
      </c>
      <c r="D128" s="5" t="s">
        <v>234</v>
      </c>
      <c r="E128" s="5" t="s">
        <v>174</v>
      </c>
      <c r="F128" s="5" t="s">
        <v>230</v>
      </c>
      <c r="G128" s="41" t="s">
        <v>555</v>
      </c>
      <c r="H128" s="16" t="s">
        <v>556</v>
      </c>
      <c r="I128" s="5" t="s">
        <v>68</v>
      </c>
    </row>
    <row r="129" spans="1:9">
      <c r="A129" s="5" t="str">
        <f t="shared" si="7"/>
        <v>DK Wake Technical Community College</v>
      </c>
      <c r="B129" s="6" t="s">
        <v>235</v>
      </c>
      <c r="C129" s="6" t="s">
        <v>235</v>
      </c>
      <c r="D129" s="5" t="s">
        <v>236</v>
      </c>
      <c r="E129" s="5" t="s">
        <v>174</v>
      </c>
      <c r="F129" s="5" t="s">
        <v>230</v>
      </c>
      <c r="G129" s="41" t="s">
        <v>557</v>
      </c>
      <c r="H129" s="16" t="s">
        <v>558</v>
      </c>
      <c r="I129" s="5" t="s">
        <v>68</v>
      </c>
    </row>
    <row r="130" spans="1:9">
      <c r="A130" s="5" t="str">
        <f>C130&amp;" "&amp;D130</f>
        <v>DL Wayne Community College</v>
      </c>
      <c r="B130" s="6" t="s">
        <v>237</v>
      </c>
      <c r="C130" s="6" t="s">
        <v>237</v>
      </c>
      <c r="D130" s="5" t="s">
        <v>238</v>
      </c>
      <c r="E130" s="5" t="s">
        <v>174</v>
      </c>
      <c r="F130" s="5" t="s">
        <v>230</v>
      </c>
      <c r="G130" s="41" t="s">
        <v>559</v>
      </c>
      <c r="H130" s="16" t="s">
        <v>560</v>
      </c>
      <c r="I130" s="5" t="s">
        <v>68</v>
      </c>
    </row>
    <row r="131" spans="1:9">
      <c r="A131" s="5" t="str">
        <f>C131&amp;" "&amp;D131</f>
        <v>DM Western Piedmont Community College</v>
      </c>
      <c r="B131" s="6" t="s">
        <v>239</v>
      </c>
      <c r="C131" s="6" t="s">
        <v>239</v>
      </c>
      <c r="D131" s="5" t="s">
        <v>48</v>
      </c>
      <c r="E131" s="5" t="s">
        <v>174</v>
      </c>
      <c r="F131" s="5" t="s">
        <v>230</v>
      </c>
      <c r="G131" s="41" t="s">
        <v>561</v>
      </c>
      <c r="H131" s="16" t="s">
        <v>562</v>
      </c>
      <c r="I131" s="5" t="s">
        <v>68</v>
      </c>
    </row>
    <row r="132" spans="1:9">
      <c r="A132" s="5" t="str">
        <f>C132&amp;" "&amp;D132</f>
        <v>DN Wilkes Community College</v>
      </c>
      <c r="B132" s="6" t="s">
        <v>49</v>
      </c>
      <c r="C132" s="6" t="s">
        <v>49</v>
      </c>
      <c r="D132" s="5" t="s">
        <v>50</v>
      </c>
      <c r="E132" s="5" t="s">
        <v>174</v>
      </c>
      <c r="F132" s="5" t="s">
        <v>230</v>
      </c>
      <c r="G132" s="41" t="s">
        <v>563</v>
      </c>
      <c r="H132" s="16" t="s">
        <v>564</v>
      </c>
      <c r="I132" s="5" t="s">
        <v>68</v>
      </c>
    </row>
    <row r="133" spans="1:9">
      <c r="A133" s="5" t="str">
        <f>C133&amp;" "&amp;D133</f>
        <v>DP Wilson Community College</v>
      </c>
      <c r="B133" s="6" t="s">
        <v>51</v>
      </c>
      <c r="C133" s="6" t="s">
        <v>51</v>
      </c>
      <c r="D133" s="5" t="s">
        <v>79</v>
      </c>
      <c r="E133" s="5" t="s">
        <v>174</v>
      </c>
      <c r="F133" s="5" t="s">
        <v>230</v>
      </c>
      <c r="G133" s="41" t="s">
        <v>565</v>
      </c>
      <c r="H133" s="16" t="s">
        <v>566</v>
      </c>
      <c r="I133" s="5" t="s">
        <v>68</v>
      </c>
    </row>
    <row r="134" spans="1:9">
      <c r="B134" s="6" t="s">
        <v>168</v>
      </c>
      <c r="C134" s="6"/>
    </row>
    <row r="136" spans="1:9">
      <c r="C136" s="5" t="s">
        <v>270</v>
      </c>
    </row>
    <row r="137" spans="1:9">
      <c r="C137" s="5" t="s">
        <v>182</v>
      </c>
      <c r="D137" s="5" t="s">
        <v>267</v>
      </c>
    </row>
    <row r="138" spans="1:9">
      <c r="C138" s="5" t="s">
        <v>266</v>
      </c>
      <c r="D138" s="5" t="s">
        <v>268</v>
      </c>
    </row>
    <row r="139" spans="1:9">
      <c r="C139" s="5" t="s">
        <v>219</v>
      </c>
      <c r="D139" s="5" t="s">
        <v>269</v>
      </c>
    </row>
    <row r="140" spans="1:9">
      <c r="C140" s="17" t="s">
        <v>317</v>
      </c>
      <c r="D140" s="16" t="s">
        <v>358</v>
      </c>
    </row>
    <row r="141" spans="1:9">
      <c r="C141" s="5" t="s">
        <v>272</v>
      </c>
      <c r="D141" s="15" t="s">
        <v>276</v>
      </c>
    </row>
    <row r="142" spans="1:9">
      <c r="C142" s="5" t="s">
        <v>230</v>
      </c>
      <c r="D142" s="15" t="s">
        <v>275</v>
      </c>
    </row>
    <row r="144" spans="1:9">
      <c r="C144" s="16" t="s">
        <v>347</v>
      </c>
    </row>
    <row r="145" spans="1:11">
      <c r="C145" s="50" t="s">
        <v>357</v>
      </c>
      <c r="D145" s="55"/>
      <c r="E145" s="55"/>
      <c r="F145" s="55"/>
    </row>
    <row r="146" spans="1:11">
      <c r="C146" s="50"/>
      <c r="D146" s="55"/>
      <c r="E146" s="55"/>
      <c r="F146" s="55"/>
    </row>
    <row r="148" spans="1:11">
      <c r="A148" s="5" t="str">
        <f>C148&amp;" "&amp;D148</f>
        <v>40 Department of Military &amp; Veterans Affairs</v>
      </c>
      <c r="B148" s="64">
        <v>40</v>
      </c>
      <c r="C148" s="6" t="str">
        <f>TEXT(B148,"00")</f>
        <v>40</v>
      </c>
      <c r="D148" s="16" t="s">
        <v>618</v>
      </c>
      <c r="E148" s="16" t="s">
        <v>229</v>
      </c>
      <c r="F148" s="5" t="s">
        <v>272</v>
      </c>
      <c r="G148" s="41" t="s">
        <v>626</v>
      </c>
      <c r="H148" s="16" t="s">
        <v>379</v>
      </c>
      <c r="J148" s="16" t="s">
        <v>621</v>
      </c>
      <c r="K148" s="5" t="b">
        <f>ISTEXT(B148)</f>
        <v>0</v>
      </c>
    </row>
  </sheetData>
  <customSheetViews>
    <customSheetView guid="{B08879A4-635B-4C39-9937-AC7883D562FC}" hiddenColumns="1" topLeftCell="C1">
      <pane ySplit="2" topLeftCell="A3" activePane="bottomLeft" state="frozen"/>
      <selection pane="bottomLeft" activeCell="H3" sqref="H3"/>
      <pageMargins left="0.43" right="0.18" top="1" bottom="1" header="0.5" footer="0.5"/>
      <printOptions gridLines="1"/>
      <pageSetup scale="97" orientation="portrait" r:id="rId1"/>
      <headerFooter alignWithMargins="0"/>
    </customSheetView>
    <customSheetView guid="{9FCFC836-1CA5-48BF-958D-24D2EA94B219}" hiddenColumns="1" topLeftCell="C1">
      <pane ySplit="2" topLeftCell="A3" activePane="bottomLeft" state="frozen"/>
      <selection pane="bottomLeft" activeCell="H3" sqref="H3"/>
      <pageMargins left="0.43" right="0.18" top="1" bottom="1" header="0.5" footer="0.5"/>
      <printOptions gridLines="1"/>
      <pageSetup scale="97" orientation="portrait" r:id="rId2"/>
      <headerFooter alignWithMargins="0"/>
    </customSheetView>
  </customSheetViews>
  <phoneticPr fontId="11" type="noConversion"/>
  <hyperlinks>
    <hyperlink ref="D1" location="Index!A1" display="Office of the State Controller"/>
  </hyperlinks>
  <printOptions gridLines="1"/>
  <pageMargins left="0.43" right="0.18" top="0.5" bottom="0.5" header="0.5" footer="0.5"/>
  <pageSetup scale="97" orientation="landscape"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28</vt:i4>
      </vt:variant>
    </vt:vector>
  </HeadingPairs>
  <TitlesOfParts>
    <vt:vector size="38" baseType="lpstr">
      <vt:lpstr>Instructions</vt:lpstr>
      <vt:lpstr>Transfer Accounts-Purpse &amp; Use</vt:lpstr>
      <vt:lpstr>Index</vt:lpstr>
      <vt:lpstr>Agencies</vt:lpstr>
      <vt:lpstr>Data</vt:lpstr>
      <vt:lpstr>550</vt:lpstr>
      <vt:lpstr>555</vt:lpstr>
      <vt:lpstr>560</vt:lpstr>
      <vt:lpstr>All Agencies</vt:lpstr>
      <vt:lpstr>Notes</vt:lpstr>
      <vt:lpstr>AgyIdx</vt:lpstr>
      <vt:lpstr>AgyName</vt:lpstr>
      <vt:lpstr>AgyNum</vt:lpstr>
      <vt:lpstr>compgasb</vt:lpstr>
      <vt:lpstr>compname</vt:lpstr>
      <vt:lpstr>compnum</vt:lpstr>
      <vt:lpstr>compnumtxt</vt:lpstr>
      <vt:lpstr>comptable</vt:lpstr>
      <vt:lpstr>ConcNum</vt:lpstr>
      <vt:lpstr>Derivative</vt:lpstr>
      <vt:lpstr>function</vt:lpstr>
      <vt:lpstr>functionA</vt:lpstr>
      <vt:lpstr>functionC</vt:lpstr>
      <vt:lpstr>hk</vt:lpstr>
      <vt:lpstr>IdxNa</vt:lpstr>
      <vt:lpstr>IdxSheetNum</vt:lpstr>
      <vt:lpstr>IdxTable</vt:lpstr>
      <vt:lpstr>Instructions550555</vt:lpstr>
      <vt:lpstr>Instructions560</vt:lpstr>
      <vt:lpstr>Pledged_Revenue</vt:lpstr>
      <vt:lpstr>'550'!Print_Area</vt:lpstr>
      <vt:lpstr>'555'!Print_Area</vt:lpstr>
      <vt:lpstr>'560'!Print_Area</vt:lpstr>
      <vt:lpstr>Index!Print_Area</vt:lpstr>
      <vt:lpstr>Instructions!Print_Area</vt:lpstr>
      <vt:lpstr>'All Agencies'!Print_Titles</vt:lpstr>
      <vt:lpstr>TransfersPurposeandUse</vt:lpstr>
      <vt:lpstr>ValuationTech</vt:lpstr>
    </vt:vector>
  </TitlesOfParts>
  <Company>North Carolina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 of State Controller</dc:creator>
  <cp:lastModifiedBy>Claire D. Ennis</cp:lastModifiedBy>
  <cp:lastPrinted>2018-01-26T19:35:13Z</cp:lastPrinted>
  <dcterms:created xsi:type="dcterms:W3CDTF">2000-03-13T18:28:09Z</dcterms:created>
  <dcterms:modified xsi:type="dcterms:W3CDTF">2018-03-15T13:21:05Z</dcterms:modified>
</cp:coreProperties>
</file>