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J:\Communications Division\Drupal_Website\state_employees\statewide_accounting\memos\2017\"/>
    </mc:Choice>
  </mc:AlternateContent>
  <bookViews>
    <workbookView xWindow="0" yWindow="0" windowWidth="19200" windowHeight="11355" tabRatio="921"/>
  </bookViews>
  <sheets>
    <sheet name="Instructions" sheetId="1" r:id="rId1"/>
    <sheet name="Transfer Accounts-Purpse &amp; Use" sheetId="104" r:id="rId2"/>
    <sheet name="Index" sheetId="2" r:id="rId3"/>
    <sheet name="Agencies" sheetId="96" state="hidden" r:id="rId4"/>
    <sheet name="Data" sheetId="81" state="hidden" r:id="rId5"/>
    <sheet name="550" sheetId="107" r:id="rId6"/>
    <sheet name="555" sheetId="108" r:id="rId7"/>
    <sheet name="560" sheetId="110" r:id="rId8"/>
    <sheet name="All Agencies" sheetId="77" r:id="rId9"/>
    <sheet name="Notes" sheetId="83" state="hidden" r:id="rId10"/>
  </sheets>
  <externalReferences>
    <externalReference r:id="rId11"/>
    <externalReference r:id="rId12"/>
    <externalReference r:id="rId13"/>
    <externalReference r:id="rId14"/>
  </externalReferences>
  <definedNames>
    <definedName name="___Agy301">'[1]301'!$I$5</definedName>
    <definedName name="___AGY305">'[1]305'!$K$6</definedName>
    <definedName name="___AGY310">'[1]310'!$K$6</definedName>
    <definedName name="___Agy501">'[1]501'!$E$6</definedName>
    <definedName name="___Agy510">'[1]510'!$D$6</definedName>
    <definedName name="___Agy515">'[1]515'!$D$6</definedName>
    <definedName name="___Agy520">'[1]520'!$D$6</definedName>
    <definedName name="___Agy525">'[1]525'!$D$6</definedName>
    <definedName name="___Agy530">'[1]530'!$D$6</definedName>
    <definedName name="___FMD320">'[1]320'!$M$40</definedName>
    <definedName name="___OID320">'[1]320'!$M$30</definedName>
    <definedName name="___TO320">'[1]320'!$P$36</definedName>
    <definedName name="__Agy301" localSheetId="7">#REF!</definedName>
    <definedName name="__Agy301">#REF!</definedName>
    <definedName name="__AGY305" localSheetId="7">#REF!</definedName>
    <definedName name="__AGY305">#REF!</definedName>
    <definedName name="__AGY310" localSheetId="7">#REF!</definedName>
    <definedName name="__AGY310">#REF!</definedName>
    <definedName name="__AGY315" localSheetId="7">#REF!</definedName>
    <definedName name="__AGY315">#REF!</definedName>
    <definedName name="__Agy501" localSheetId="7">#REF!</definedName>
    <definedName name="__Agy501">#REF!</definedName>
    <definedName name="__Agy505">'[1]505'!$D$6</definedName>
    <definedName name="__Agy510" localSheetId="7">#REF!</definedName>
    <definedName name="__Agy510">#REF!</definedName>
    <definedName name="__Agy515" localSheetId="7">#REF!</definedName>
    <definedName name="__Agy515">#REF!</definedName>
    <definedName name="__Agy520" localSheetId="7">#REF!</definedName>
    <definedName name="__Agy520">#REF!</definedName>
    <definedName name="__Agy525" localSheetId="7">#REF!</definedName>
    <definedName name="__Agy525">#REF!</definedName>
    <definedName name="__Agy530" localSheetId="7">#REF!</definedName>
    <definedName name="__Agy530">#REF!</definedName>
    <definedName name="__Agy705" localSheetId="7">'[1]705'!#REF!</definedName>
    <definedName name="__Agy705">'[1]705'!#REF!</definedName>
    <definedName name="__Agy715" localSheetId="7">'[1]715'!#REF!</definedName>
    <definedName name="__Agy715">'[1]715'!#REF!</definedName>
    <definedName name="__COL315" localSheetId="7">#REF!</definedName>
    <definedName name="__COL315">#REF!</definedName>
    <definedName name="__FMD315" localSheetId="7">#REF!</definedName>
    <definedName name="__FMD315">#REF!</definedName>
    <definedName name="__FMD320" localSheetId="7">#REF!</definedName>
    <definedName name="__FMD320">#REF!</definedName>
    <definedName name="__OID315" localSheetId="7">#REF!</definedName>
    <definedName name="__OID315">#REF!</definedName>
    <definedName name="__OID320" localSheetId="7">#REF!</definedName>
    <definedName name="__OID320">#REF!</definedName>
    <definedName name="__OS1" localSheetId="7">#REF!</definedName>
    <definedName name="__OS1">#REF!</definedName>
    <definedName name="__OS2" localSheetId="7">#REF!</definedName>
    <definedName name="__OS2">#REF!</definedName>
    <definedName name="__OS3" localSheetId="7">#REF!</definedName>
    <definedName name="__OS3">#REF!</definedName>
    <definedName name="__OS4" localSheetId="7">#REF!</definedName>
    <definedName name="__OS4">#REF!</definedName>
    <definedName name="__OS5" localSheetId="7">#REF!</definedName>
    <definedName name="__OS5">#REF!</definedName>
    <definedName name="__OU1" localSheetId="7">#REF!</definedName>
    <definedName name="__OU1">#REF!</definedName>
    <definedName name="__OU2" localSheetId="7">#REF!</definedName>
    <definedName name="__OU2">#REF!</definedName>
    <definedName name="__OU3" localSheetId="7">#REF!</definedName>
    <definedName name="__OU3">#REF!</definedName>
    <definedName name="__OU4" localSheetId="7">#REF!</definedName>
    <definedName name="__OU4">#REF!</definedName>
    <definedName name="__OU5" localSheetId="7">#REF!</definedName>
    <definedName name="__OU5">#REF!</definedName>
    <definedName name="__OU6" localSheetId="7">#REF!</definedName>
    <definedName name="__OU6">#REF!</definedName>
    <definedName name="__OU7" localSheetId="7">#REF!</definedName>
    <definedName name="__OU7">#REF!</definedName>
    <definedName name="__OU8" localSheetId="7">#REF!</definedName>
    <definedName name="__OU8">#REF!</definedName>
    <definedName name="__PAY1" localSheetId="7">#REF!</definedName>
    <definedName name="__PAY1">#REF!</definedName>
    <definedName name="__PAY2" localSheetId="7">#REF!</definedName>
    <definedName name="__PAY2">#REF!</definedName>
    <definedName name="__PAY3" localSheetId="7">#REF!</definedName>
    <definedName name="__PAY3">#REF!</definedName>
    <definedName name="__REC1" localSheetId="7">#REF!</definedName>
    <definedName name="__REC1">#REF!</definedName>
    <definedName name="__REC2" localSheetId="7">#REF!</definedName>
    <definedName name="__REC2">#REF!</definedName>
    <definedName name="__REC3" localSheetId="7">#REF!</definedName>
    <definedName name="__REC3">#REF!</definedName>
    <definedName name="__ROW315" localSheetId="7">#REF!</definedName>
    <definedName name="__ROW315">#REF!</definedName>
    <definedName name="__TO315" localSheetId="7">#REF!</definedName>
    <definedName name="__TO315">#REF!</definedName>
    <definedName name="__TO320" localSheetId="7">#REF!</definedName>
    <definedName name="__TO320">#REF!</definedName>
    <definedName name="_AGY201" localSheetId="7">#REF!</definedName>
    <definedName name="_AGY201">#REF!</definedName>
    <definedName name="_AGY210" localSheetId="7">#REF!</definedName>
    <definedName name="_AGY210">#REF!</definedName>
    <definedName name="_Agy301" localSheetId="7">'[1]301'!$I$5</definedName>
    <definedName name="_Agy301" localSheetId="1">'[1]301'!$I$5</definedName>
    <definedName name="_Agy301">#REF!</definedName>
    <definedName name="_AGY305" localSheetId="7">'[1]305'!$K$6</definedName>
    <definedName name="_AGY305" localSheetId="1">'[1]305'!$K$6</definedName>
    <definedName name="_AGY305">#REF!</definedName>
    <definedName name="_AGY310" localSheetId="7">'[1]310'!$K$6</definedName>
    <definedName name="_AGY310" localSheetId="1">'[1]310'!$K$6</definedName>
    <definedName name="_AGY310">#REF!</definedName>
    <definedName name="_AGY315" localSheetId="7">#REF!</definedName>
    <definedName name="_AGY315">#REF!</definedName>
    <definedName name="_AGY320" localSheetId="7">#REF!</definedName>
    <definedName name="_AGY320">#REF!</definedName>
    <definedName name="_AGY325" localSheetId="7">#REF!</definedName>
    <definedName name="_AGY325">#REF!</definedName>
    <definedName name="_Agy501" localSheetId="7">'[1]501'!$E$6</definedName>
    <definedName name="_Agy501" localSheetId="1">'[1]501'!$E$6</definedName>
    <definedName name="_Agy501">#REF!</definedName>
    <definedName name="_Agy505">'[1]505'!$D$6</definedName>
    <definedName name="_Agy510" localSheetId="7">'[1]510'!$D$6</definedName>
    <definedName name="_Agy510" localSheetId="1">'[1]510'!$D$6</definedName>
    <definedName name="_Agy510">#REF!</definedName>
    <definedName name="_Agy515" localSheetId="7">'[1]515'!$D$6</definedName>
    <definedName name="_Agy515" localSheetId="1">'[1]515'!$D$6</definedName>
    <definedName name="_Agy515">#REF!</definedName>
    <definedName name="_Agy520" localSheetId="7">'[1]520'!$D$6</definedName>
    <definedName name="_Agy520" localSheetId="1">'[1]520'!$D$6</definedName>
    <definedName name="_Agy520">#REF!</definedName>
    <definedName name="_Agy525" localSheetId="7">'[1]525'!$D$6</definedName>
    <definedName name="_Agy525" localSheetId="1">'[1]525'!$D$6</definedName>
    <definedName name="_Agy525">#REF!</definedName>
    <definedName name="_Agy530" localSheetId="7">'[1]530'!$D$6</definedName>
    <definedName name="_Agy530" localSheetId="1">'[1]530'!$D$6</definedName>
    <definedName name="_Agy530">#REF!</definedName>
    <definedName name="_Agy535" localSheetId="7">#REF!</definedName>
    <definedName name="_Agy535">#REF!</definedName>
    <definedName name="_AGY540">#REF!</definedName>
    <definedName name="_Agy705" localSheetId="7">'[1]705'!#REF!</definedName>
    <definedName name="_Agy705">'[1]705'!#REF!</definedName>
    <definedName name="_Agy710" localSheetId="7">#REF!</definedName>
    <definedName name="_Agy710">#REF!</definedName>
    <definedName name="_Agy715" localSheetId="7">'[1]715'!#REF!</definedName>
    <definedName name="_Agy715">'[1]715'!#REF!</definedName>
    <definedName name="_Agy720" localSheetId="7">#REF!</definedName>
    <definedName name="_Agy720">#REF!</definedName>
    <definedName name="_COL201" localSheetId="7">#REF!</definedName>
    <definedName name="_COL201">#REF!</definedName>
    <definedName name="_COL210" localSheetId="7">#REF!</definedName>
    <definedName name="_COL210">#REF!</definedName>
    <definedName name="_COL305" localSheetId="7">#REF!</definedName>
    <definedName name="_COL305">#REF!</definedName>
    <definedName name="_COL310" localSheetId="7">#REF!</definedName>
    <definedName name="_COL310">#REF!</definedName>
    <definedName name="_COL315" localSheetId="7">#REF!</definedName>
    <definedName name="_COL315">#REF!</definedName>
    <definedName name="_COL320" localSheetId="7">#REF!</definedName>
    <definedName name="_COL320">#REF!</definedName>
    <definedName name="_COL325" localSheetId="7">#REF!</definedName>
    <definedName name="_COL325">#REF!</definedName>
    <definedName name="_Col705" localSheetId="7">#REF!</definedName>
    <definedName name="_Col705">#REF!</definedName>
    <definedName name="_Col710" localSheetId="7">#REF!</definedName>
    <definedName name="_Col710">#REF!</definedName>
    <definedName name="_Col715" localSheetId="7">#REF!</definedName>
    <definedName name="_Col715">#REF!</definedName>
    <definedName name="_Col720" localSheetId="7">#REF!</definedName>
    <definedName name="_Col720">#REF!</definedName>
    <definedName name="_Col725" localSheetId="7">#REF!</definedName>
    <definedName name="_Col725">#REF!</definedName>
    <definedName name="_Col735" localSheetId="7">#REF!</definedName>
    <definedName name="_Col735">#REF!</definedName>
    <definedName name="_Col740" localSheetId="7">#REF!</definedName>
    <definedName name="_Col740">#REF!</definedName>
    <definedName name="_Col745" localSheetId="7">#REF!</definedName>
    <definedName name="_Col745">#REF!</definedName>
    <definedName name="_Col755" localSheetId="7">#REF!</definedName>
    <definedName name="_Col755">#REF!</definedName>
    <definedName name="_Data725" localSheetId="7">#REF!</definedName>
    <definedName name="_Data725">#REF!</definedName>
    <definedName name="_FMD315" localSheetId="7">#REF!</definedName>
    <definedName name="_FMD315" localSheetId="1">#REF!</definedName>
    <definedName name="_FMD315">#REF!</definedName>
    <definedName name="_FMD320" localSheetId="7">'[1]320'!$M$40</definedName>
    <definedName name="_FMD320" localSheetId="1">'[1]320'!$M$40</definedName>
    <definedName name="_FMD320">#REF!</definedName>
    <definedName name="_OID315" localSheetId="7">#REF!</definedName>
    <definedName name="_OID315" localSheetId="1">#REF!</definedName>
    <definedName name="_OID315">#REF!</definedName>
    <definedName name="_OID320" localSheetId="7">'[1]320'!$M$30</definedName>
    <definedName name="_OID320" localSheetId="1">'[1]320'!$M$30</definedName>
    <definedName name="_OID320">#REF!</definedName>
    <definedName name="_OS1" localSheetId="7">#REF!</definedName>
    <definedName name="_OS1">#REF!</definedName>
    <definedName name="_OS2" localSheetId="7">#REF!</definedName>
    <definedName name="_OS2">#REF!</definedName>
    <definedName name="_OS3" localSheetId="7">#REF!</definedName>
    <definedName name="_OS3">#REF!</definedName>
    <definedName name="_OS4" localSheetId="7">#REF!</definedName>
    <definedName name="_OS4">#REF!</definedName>
    <definedName name="_OS5" localSheetId="7">#REF!</definedName>
    <definedName name="_OS5">#REF!</definedName>
    <definedName name="_OU1" localSheetId="7">#REF!</definedName>
    <definedName name="_OU1">#REF!</definedName>
    <definedName name="_OU2" localSheetId="7">#REF!</definedName>
    <definedName name="_OU2">#REF!</definedName>
    <definedName name="_OU3" localSheetId="7">#REF!</definedName>
    <definedName name="_OU3">#REF!</definedName>
    <definedName name="_OU4" localSheetId="7">#REF!</definedName>
    <definedName name="_OU4">#REF!</definedName>
    <definedName name="_OU5" localSheetId="7">#REF!</definedName>
    <definedName name="_OU5">#REF!</definedName>
    <definedName name="_OU6" localSheetId="7">#REF!</definedName>
    <definedName name="_OU6">#REF!</definedName>
    <definedName name="_OU7" localSheetId="7">#REF!</definedName>
    <definedName name="_OU7">#REF!</definedName>
    <definedName name="_OU8" localSheetId="7">#REF!</definedName>
    <definedName name="_OU8">#REF!</definedName>
    <definedName name="_PAY1" localSheetId="7">#REF!</definedName>
    <definedName name="_PAY1">#REF!</definedName>
    <definedName name="_PAY2" localSheetId="7">#REF!</definedName>
    <definedName name="_PAY2">#REF!</definedName>
    <definedName name="_PAY3" localSheetId="7">#REF!</definedName>
    <definedName name="_PAY3">#REF!</definedName>
    <definedName name="_REC1" localSheetId="7">#REF!</definedName>
    <definedName name="_REC1">#REF!</definedName>
    <definedName name="_REC2" localSheetId="7">#REF!</definedName>
    <definedName name="_REC2">#REF!</definedName>
    <definedName name="_REC3" localSheetId="7">#REF!</definedName>
    <definedName name="_REC3">#REF!</definedName>
    <definedName name="_ROW201" localSheetId="7">#REF!</definedName>
    <definedName name="_ROW201">#REF!</definedName>
    <definedName name="_ROW210" localSheetId="7">#REF!</definedName>
    <definedName name="_ROW210">#REF!</definedName>
    <definedName name="_ROW305" localSheetId="7">#REF!</definedName>
    <definedName name="_ROW305">#REF!</definedName>
    <definedName name="_ROW310" localSheetId="7">#REF!</definedName>
    <definedName name="_ROW310">#REF!</definedName>
    <definedName name="_ROW315" localSheetId="7">#REF!</definedName>
    <definedName name="_ROW315">#REF!</definedName>
    <definedName name="_ROW320" localSheetId="7">#REF!</definedName>
    <definedName name="_ROW320">#REF!</definedName>
    <definedName name="_ROW325" localSheetId="7">#REF!</definedName>
    <definedName name="_ROW325">#REF!</definedName>
    <definedName name="_Row705" localSheetId="7">#REF!</definedName>
    <definedName name="_Row705">#REF!</definedName>
    <definedName name="_Row710" localSheetId="7">#REF!</definedName>
    <definedName name="_Row710">#REF!</definedName>
    <definedName name="_Row715" localSheetId="7">#REF!</definedName>
    <definedName name="_Row715">#REF!</definedName>
    <definedName name="_Row720" localSheetId="7">#REF!</definedName>
    <definedName name="_Row720">#REF!</definedName>
    <definedName name="_Row725" localSheetId="7">#REF!</definedName>
    <definedName name="_Row725">#REF!</definedName>
    <definedName name="_Row735" localSheetId="7">#REF!</definedName>
    <definedName name="_Row735">#REF!</definedName>
    <definedName name="_Row740" localSheetId="7">#REF!</definedName>
    <definedName name="_Row740">#REF!</definedName>
    <definedName name="_Row745" localSheetId="7">#REF!</definedName>
    <definedName name="_Row745">#REF!</definedName>
    <definedName name="_Row755" localSheetId="7">#REF!</definedName>
    <definedName name="_Row755">#REF!</definedName>
    <definedName name="_TO315" localSheetId="7">#REF!</definedName>
    <definedName name="_TO315" localSheetId="1">#REF!</definedName>
    <definedName name="_TO315">#REF!</definedName>
    <definedName name="_TO320" localSheetId="7">'[1]320'!$P$36</definedName>
    <definedName name="_TO320" localSheetId="1">'[1]320'!$P$36</definedName>
    <definedName name="_TO320">#REF!</definedName>
    <definedName name="a905a" localSheetId="7">'[1]905'!$A$13:$A$147</definedName>
    <definedName name="a905a" localSheetId="1">'[1]905'!$A$13:$A$147</definedName>
    <definedName name="a905a">#REF!</definedName>
    <definedName name="a905b" localSheetId="7">'[1]905'!$F$13:$F$147</definedName>
    <definedName name="a905b" localSheetId="1">'[1]905'!$F$13:$F$147</definedName>
    <definedName name="a905b">#REF!</definedName>
    <definedName name="a905c" localSheetId="7">#REF!</definedName>
    <definedName name="a905c">#REF!</definedName>
    <definedName name="a905Data" localSheetId="7">#REF!</definedName>
    <definedName name="a905Data">#REF!</definedName>
    <definedName name="a905HData" localSheetId="7">#REF!</definedName>
    <definedName name="a905HData">#REF!</definedName>
    <definedName name="aFASB">[2]FASB_Stmts!$A$12:$A$76</definedName>
    <definedName name="aFASBADJ">[2]FASB_Adj!$A$13:$A$102</definedName>
    <definedName name="aGASB">[2]GASB_Stmts!$A$13:$A$129</definedName>
    <definedName name="agname" localSheetId="7">[1]Index!#REF!</definedName>
    <definedName name="agname">[1]Index!#REF!</definedName>
    <definedName name="AgyIdx">Index!$E$10</definedName>
    <definedName name="AgyName">Index!$E$11</definedName>
    <definedName name="AgyNum">'All Agencies'!$C$3:$C$75</definedName>
    <definedName name="AVL" localSheetId="7">#REF!</definedName>
    <definedName name="AVL">#REF!</definedName>
    <definedName name="bFASB">[2]FASB_Stmts!$F$12:$F$75</definedName>
    <definedName name="bFASBADJ">[2]FASB_Adj!$F$13:$F$102</definedName>
    <definedName name="bGASB">[2]GASB_Stmts!$F$13:$F$128</definedName>
    <definedName name="BP" localSheetId="7">#REF!</definedName>
    <definedName name="BP">#REF!</definedName>
    <definedName name="CAFRData" localSheetId="7">#REF!</definedName>
    <definedName name="CAFRData">#REF!</definedName>
    <definedName name="CCE" localSheetId="7">#REF!</definedName>
    <definedName name="CCE">#REF!</definedName>
    <definedName name="CCNameTable">'[3]College Filenames'!$D$2:$D$59</definedName>
    <definedName name="CCTable">'[3]College Filenames'!$A$2:$F$59</definedName>
    <definedName name="CLP" localSheetId="7">#REF!</definedName>
    <definedName name="CLP">#REF!</definedName>
    <definedName name="compgasb">'All Agencies'!$E$3:$E$134</definedName>
    <definedName name="compname">'All Agencies'!$D$3:$D$134</definedName>
    <definedName name="compnum">'All Agencies'!$B$3:$B$134</definedName>
    <definedName name="compnumtxt" localSheetId="7">[1]Agencies!$C$3:$C$137</definedName>
    <definedName name="compnumtxt" localSheetId="1">[1]Agencies!$C$3:$C$137</definedName>
    <definedName name="compnumtxt">Agencies!$B$3:$B$64</definedName>
    <definedName name="comptable" localSheetId="7">[1]Agencies!$A$3:$E$137</definedName>
    <definedName name="comptable" localSheetId="1">[1]Agencies!$A$3:$E$137</definedName>
    <definedName name="comptable">Agencies!$A$3:$D$64</definedName>
    <definedName name="ConcNum" localSheetId="7">[1]Agencies!$A$3:$A$78</definedName>
    <definedName name="ConcNum" localSheetId="1">[1]Agencies!$A$3:$A$78</definedName>
    <definedName name="ConcNum">Agencies!$A$3:$A$64</definedName>
    <definedName name="DA" localSheetId="7">#REF!</definedName>
    <definedName name="DA">#REF!</definedName>
    <definedName name="DATA305" localSheetId="7">#REF!</definedName>
    <definedName name="DATA305">#REF!</definedName>
    <definedName name="DATA310" localSheetId="7">#REF!</definedName>
    <definedName name="DATA310">#REF!</definedName>
    <definedName name="DATA315" localSheetId="7">#REF!</definedName>
    <definedName name="DATA315">#REF!</definedName>
    <definedName name="DATA320" localSheetId="7">#REF!</definedName>
    <definedName name="DATA320">#REF!</definedName>
    <definedName name="DATA325" localSheetId="7">#REF!</definedName>
    <definedName name="DATA325">#REF!</definedName>
    <definedName name="Data705" localSheetId="7">#REF!</definedName>
    <definedName name="Data705">#REF!</definedName>
    <definedName name="Data710" localSheetId="7">#REF!</definedName>
    <definedName name="Data710">#REF!</definedName>
    <definedName name="Data715" localSheetId="7">#REF!</definedName>
    <definedName name="Data715">#REF!</definedName>
    <definedName name="Data720" localSheetId="7">#REF!</definedName>
    <definedName name="Data720">#REF!</definedName>
    <definedName name="Data735" localSheetId="7">#REF!</definedName>
    <definedName name="Data735">#REF!</definedName>
    <definedName name="Data740" localSheetId="7">#REF!</definedName>
    <definedName name="Data740">#REF!</definedName>
    <definedName name="Data745" localSheetId="7">#REF!</definedName>
    <definedName name="Data745">#REF!</definedName>
    <definedName name="Data755" localSheetId="7">#REF!</definedName>
    <definedName name="Data755">#REF!</definedName>
    <definedName name="Derivative">Notes!$J$1:$J$9</definedName>
    <definedName name="DP" localSheetId="7">#REF!</definedName>
    <definedName name="DP">#REF!</definedName>
    <definedName name="DR" localSheetId="7">#REF!</definedName>
    <definedName name="DR">#REF!</definedName>
    <definedName name="EquityData" localSheetId="7">#REF!</definedName>
    <definedName name="EquityData">#REF!</definedName>
    <definedName name="EquityDataRow" localSheetId="7">#REF!</definedName>
    <definedName name="EquityDataRow">#REF!</definedName>
    <definedName name="ErrorCode" localSheetId="7">[1]Errors!$A$1:$A$257</definedName>
    <definedName name="ErrorCode" localSheetId="1">[1]Errors!$A$1:$A$257</definedName>
    <definedName name="ErrorCode">#REF!</definedName>
    <definedName name="ErrorKey" localSheetId="7">[1]Errors!$B$1:$B$257</definedName>
    <definedName name="ErrorKey" localSheetId="1">[1]Errors!$B$1:$B$257</definedName>
    <definedName name="ErrorKey">#REF!</definedName>
    <definedName name="ErrorTable" localSheetId="7">[1]Errors!$A$1:$AB$257</definedName>
    <definedName name="ErrorTable" localSheetId="1">[1]Errors!$A$1:$AB$257</definedName>
    <definedName name="ErrorTable">#REF!</definedName>
    <definedName name="FaCol301" localSheetId="7">#REF!</definedName>
    <definedName name="FaCol301">#REF!</definedName>
    <definedName name="FaDat301" localSheetId="7">#REF!</definedName>
    <definedName name="FaDat301">#REF!</definedName>
    <definedName name="FaRow301" localSheetId="7">#REF!</definedName>
    <definedName name="FaRow301">#REF!</definedName>
    <definedName name="FileNameAgency">'[3]College Filenames'!$B$1:$B$98</definedName>
    <definedName name="FileNameTable">'[3]College Filenames'!$B$1:$F$98</definedName>
    <definedName name="FROM315" localSheetId="7">#REF!</definedName>
    <definedName name="FROM315" localSheetId="1">#REF!</definedName>
    <definedName name="FROM315">#REF!</definedName>
    <definedName name="FROM320" localSheetId="7">'[1]320'!$M$36</definedName>
    <definedName name="FROM320" localSheetId="1">'[1]320'!$M$36</definedName>
    <definedName name="FROM320">#REF!</definedName>
    <definedName name="function" localSheetId="7">[1]Notes!$H$1:$H$10</definedName>
    <definedName name="function" localSheetId="1">[1]Notes!$H$1:$H$10</definedName>
    <definedName name="function">Notes!$H$1:$H$14</definedName>
    <definedName name="functionA">Notes!$H$34:$H$46</definedName>
    <definedName name="functionC">Notes!$H$17:$H$31</definedName>
    <definedName name="Gasb1500row">'[4]1500'!$A$1:$A$209</definedName>
    <definedName name="GASB3324row" localSheetId="7">#REF!</definedName>
    <definedName name="GASB3324row">#REF!</definedName>
    <definedName name="GASB3324Total" localSheetId="7">#REF!</definedName>
    <definedName name="GASB3324Total">#REF!</definedName>
    <definedName name="Gasb505">'[1]505'!$D$8</definedName>
    <definedName name="Gasb510" localSheetId="7">'[1]510'!$D$8</definedName>
    <definedName name="Gasb510" localSheetId="1">'[1]510'!$D$8</definedName>
    <definedName name="Gasb510">#REF!</definedName>
    <definedName name="Gasb515" localSheetId="7">'[1]515'!$D$8</definedName>
    <definedName name="Gasb515" localSheetId="1">'[1]515'!$D$8</definedName>
    <definedName name="Gasb515">#REF!</definedName>
    <definedName name="Gasb520" localSheetId="7">'[1]520'!$D$8</definedName>
    <definedName name="Gasb520" localSheetId="1">'[1]520'!$D$8</definedName>
    <definedName name="Gasb520">#REF!</definedName>
    <definedName name="Gasb525" localSheetId="7">'[1]525'!$D$8</definedName>
    <definedName name="Gasb525" localSheetId="1">'[1]525'!$D$8</definedName>
    <definedName name="Gasb525">#REF!</definedName>
    <definedName name="Gasb530" localSheetId="7">'[1]530'!$D$8</definedName>
    <definedName name="Gasb530" localSheetId="1">'[1]530'!$D$8</definedName>
    <definedName name="Gasb530">#REF!</definedName>
    <definedName name="Gasb535" localSheetId="7">#REF!</definedName>
    <definedName name="Gasb535">#REF!</definedName>
    <definedName name="hk">'All Agencies'!$C$3:$C$132</definedName>
    <definedName name="IdxNa">Index!$B$16:$B$18</definedName>
    <definedName name="IdxSheetNum" localSheetId="7">[1]Index!$A$34:$A$104</definedName>
    <definedName name="IdxSheetNum" localSheetId="1">[1]Index!$A$34:$A$104</definedName>
    <definedName name="IdxSheetNum">Index!$A$16:$A$18</definedName>
    <definedName name="IdxTable" localSheetId="7">[1]Index!$A$34:$Z$104</definedName>
    <definedName name="IdxTable" localSheetId="1">[1]Index!$A$34:$Z$104</definedName>
    <definedName name="IdxTable">Index!$A$16:$AA$18</definedName>
    <definedName name="IFP" localSheetId="7">#REF!</definedName>
    <definedName name="IFP">#REF!</definedName>
    <definedName name="IFR" localSheetId="7">#REF!</definedName>
    <definedName name="IFR">#REF!</definedName>
    <definedName name="IMT" localSheetId="7">#REF!</definedName>
    <definedName name="IMT">#REF!</definedName>
    <definedName name="Instructions540">Instructions!#REF!</definedName>
    <definedName name="Instructions545">Instructions!#REF!</definedName>
    <definedName name="Instructions550555">Instructions!$A$33:$B$57</definedName>
    <definedName name="Instructions560">Instructions!$A$58:$B$81</definedName>
    <definedName name="IP" localSheetId="7">#REF!</definedName>
    <definedName name="IP">#REF!</definedName>
    <definedName name="IVS" localSheetId="7">#REF!</definedName>
    <definedName name="IVS">#REF!</definedName>
    <definedName name="Leaseannualrental301" localSheetId="7">#REF!</definedName>
    <definedName name="Leaseannualrental301">#REF!</definedName>
    <definedName name="Leaseasset301" localSheetId="7">#REF!</definedName>
    <definedName name="Leaseasset301">#REF!</definedName>
    <definedName name="LeaseCol301" localSheetId="7">#REF!</definedName>
    <definedName name="LeaseCol301">#REF!</definedName>
    <definedName name="LeaseDat301" localSheetId="7">#REF!</definedName>
    <definedName name="LeaseDat301">#REF!</definedName>
    <definedName name="LeaseRow301" localSheetId="7">#REF!</definedName>
    <definedName name="LeaseRow301">#REF!</definedName>
    <definedName name="NetAssetsData" localSheetId="7">#REF!</definedName>
    <definedName name="NetAssetsData">#REF!</definedName>
    <definedName name="NetAssetsDataRow" localSheetId="7">#REF!</definedName>
    <definedName name="NetAssetsDataRow">#REF!</definedName>
    <definedName name="NI" localSheetId="7">#REF!</definedName>
    <definedName name="NI">#REF!</definedName>
    <definedName name="NP" localSheetId="7">#REF!</definedName>
    <definedName name="NP">#REF!</definedName>
    <definedName name="OfflineNonMajCUName" localSheetId="7">#REF!</definedName>
    <definedName name="OfflineNonMajCUName">#REF!</definedName>
    <definedName name="OfflineNonMajNum" localSheetId="7">#REF!</definedName>
    <definedName name="OfflineNonMajNum">#REF!</definedName>
    <definedName name="PI" localSheetId="7">#REF!</definedName>
    <definedName name="PI">#REF!</definedName>
    <definedName name="Pledged_Revenue">Notes!$K$1:$K$9</definedName>
    <definedName name="PMLR" localSheetId="7">#REF!</definedName>
    <definedName name="PMLR">#REF!</definedName>
    <definedName name="PPE" localSheetId="7">#REF!</definedName>
    <definedName name="PPE">#REF!</definedName>
    <definedName name="_xlnm.Print_Area" localSheetId="5">'550'!$A$1:$K$34</definedName>
    <definedName name="_xlnm.Print_Area" localSheetId="6">'555'!$A$1:$K$33</definedName>
    <definedName name="_xlnm.Print_Area" localSheetId="7">'560'!$B$1:$R$30</definedName>
    <definedName name="_xlnm.Print_Area" localSheetId="2">Index!$A$1:$P$23</definedName>
    <definedName name="_xlnm.Print_Area" localSheetId="0">Instructions!$A$1:$B$82</definedName>
    <definedName name="_xlnm.Print_Titles" localSheetId="8">'All Agencies'!$1:$2</definedName>
    <definedName name="PSB" localSheetId="7">#REF!</definedName>
    <definedName name="PSB">#REF!</definedName>
    <definedName name="PSI" localSheetId="7">#REF!</definedName>
    <definedName name="PSI">#REF!</definedName>
    <definedName name="PY905Col" localSheetId="7">#REF!</definedName>
    <definedName name="PY905Col">#REF!</definedName>
    <definedName name="PY905Data" localSheetId="7">#REF!</definedName>
    <definedName name="PY905Data">#REF!</definedName>
    <definedName name="PY905Row" localSheetId="7">#REF!</definedName>
    <definedName name="PY905Row">#REF!</definedName>
    <definedName name="Rent301" localSheetId="7">'[1]301'!$F$15</definedName>
    <definedName name="Rent301" localSheetId="1">'[1]301'!$F$15</definedName>
    <definedName name="Rent301">#REF!</definedName>
    <definedName name="SFA" localSheetId="7">#REF!</definedName>
    <definedName name="SFA">#REF!</definedName>
    <definedName name="TransfersPurposeandUse">'Transfer Accounts-Purpse &amp; Use'!$A$1:$I$237</definedName>
    <definedName name="TYPE315" localSheetId="7">#REF!</definedName>
    <definedName name="TYPE315">#REF!</definedName>
    <definedName name="TYPE320" localSheetId="7">#REF!</definedName>
    <definedName name="TYPE320">#REF!</definedName>
    <definedName name="ValuationTech">Notes!$M$1:$M$9</definedName>
    <definedName name="w220Data" localSheetId="7">#REF!</definedName>
    <definedName name="w220Data">#REF!</definedName>
    <definedName name="w301DataA" localSheetId="7">#REF!</definedName>
    <definedName name="w301DataA">#REF!</definedName>
    <definedName name="w301DataB" localSheetId="7">#REF!</definedName>
    <definedName name="w301DataB">#REF!</definedName>
    <definedName name="w301DataC" localSheetId="7">#REF!</definedName>
    <definedName name="w301DataC">#REF!</definedName>
    <definedName name="w305Data" localSheetId="7">#REF!</definedName>
    <definedName name="w305Data">#REF!</definedName>
    <definedName name="w310Data" localSheetId="7">#REF!</definedName>
    <definedName name="w310Data">#REF!</definedName>
    <definedName name="w325col" localSheetId="7">#REF!</definedName>
    <definedName name="w325col">#REF!</definedName>
    <definedName name="w325Data" localSheetId="7">#REF!</definedName>
    <definedName name="w325Data">#REF!</definedName>
    <definedName name="w325Row" localSheetId="7">#REF!</definedName>
    <definedName name="w325Row">#REF!</definedName>
    <definedName name="w325Type" localSheetId="7">#REF!</definedName>
    <definedName name="w325Type">#REF!</definedName>
    <definedName name="w501Data" localSheetId="7">#REF!</definedName>
    <definedName name="w501Data">#REF!</definedName>
    <definedName name="w510Data" localSheetId="7">#REF!</definedName>
    <definedName name="w510Data">#REF!</definedName>
    <definedName name="w515Data" localSheetId="7">#REF!</definedName>
    <definedName name="w515Data">#REF!</definedName>
    <definedName name="w520Data" localSheetId="7">#REF!</definedName>
    <definedName name="w520Data">#REF!</definedName>
    <definedName name="w525Data" localSheetId="7">#REF!</definedName>
    <definedName name="w525Data">#REF!</definedName>
    <definedName name="w530Data" localSheetId="7">#REF!</definedName>
    <definedName name="w530Data">#REF!</definedName>
    <definedName name="Z_1250FD07_FF56_4A9D_AF9E_C27124A7EBE9_.wvu.PrintArea" localSheetId="5" hidden="1">'550'!$C$1:$L$33</definedName>
    <definedName name="Z_1250FD07_FF56_4A9D_AF9E_C27124A7EBE9_.wvu.PrintArea" localSheetId="6" hidden="1">'555'!$C$1:$L$33</definedName>
    <definedName name="Z_1250FD07_FF56_4A9D_AF9E_C27124A7EBE9_.wvu.PrintArea" localSheetId="7" hidden="1">'560'!$B$1:$R$30</definedName>
    <definedName name="Z_1250FD07_FF56_4A9D_AF9E_C27124A7EBE9_.wvu.PrintArea" localSheetId="2" hidden="1">Index!$A$1:$L$21</definedName>
    <definedName name="Z_1250FD07_FF56_4A9D_AF9E_C27124A7EBE9_.wvu.PrintTitles" localSheetId="2" hidden="1">Index!$1:$4</definedName>
    <definedName name="Z_1250FD07_FF56_4A9D_AF9E_C27124A7EBE9_.wvu.Rows" localSheetId="2" hidden="1">Index!$1189:$1255</definedName>
    <definedName name="Z_22EE6FEF_0954_4B41_9976_46012513457D_.wvu.Cols" localSheetId="7" hidden="1">'560'!#REF!,'560'!#REF!</definedName>
    <definedName name="Z_22EE6FEF_0954_4B41_9976_46012513457D_.wvu.PrintArea" localSheetId="5" hidden="1">'550'!$C$1:$K$28</definedName>
    <definedName name="Z_22EE6FEF_0954_4B41_9976_46012513457D_.wvu.PrintArea" localSheetId="6" hidden="1">'555'!$C$1:$K$28</definedName>
    <definedName name="Z_22EE6FEF_0954_4B41_9976_46012513457D_.wvu.PrintArea" localSheetId="7" hidden="1">'560'!$B$1:$P$30</definedName>
    <definedName name="Z_3B9B908F_7E13_4791_A6FD_413206C417A3_.wvu.Cols" localSheetId="7" hidden="1">'560'!#REF!,'560'!#REF!</definedName>
    <definedName name="Z_3B9B908F_7E13_4791_A6FD_413206C417A3_.wvu.PrintArea" localSheetId="5" hidden="1">'550'!$C$1:$K$28</definedName>
    <definedName name="Z_3B9B908F_7E13_4791_A6FD_413206C417A3_.wvu.PrintArea" localSheetId="6" hidden="1">'555'!$C$1:$K$28</definedName>
    <definedName name="Z_3B9B908F_7E13_4791_A6FD_413206C417A3_.wvu.PrintArea" localSheetId="7" hidden="1">'560'!$B$1:$P$30</definedName>
    <definedName name="Z_9FCFC836_1CA5_48BF_958D_24D2EA94B219_.wvu.Cols" localSheetId="8" hidden="1">'All Agencies'!$A:$B</definedName>
    <definedName name="Z_9FCFC836_1CA5_48BF_958D_24D2EA94B219_.wvu.Cols" localSheetId="2" hidden="1">Index!$D:$D</definedName>
    <definedName name="Z_9FCFC836_1CA5_48BF_958D_24D2EA94B219_.wvu.Cols" localSheetId="0" hidden="1">Instructions!#REF!</definedName>
    <definedName name="Z_9FCFC836_1CA5_48BF_958D_24D2EA94B219_.wvu.PrintArea" localSheetId="8" hidden="1">'All Agencies'!$C$1:$I$144</definedName>
    <definedName name="Z_9FCFC836_1CA5_48BF_958D_24D2EA94B219_.wvu.PrintArea" localSheetId="2" hidden="1">Index!$A$1:$P$23</definedName>
    <definedName name="Z_9FCFC836_1CA5_48BF_958D_24D2EA94B219_.wvu.PrintTitles" localSheetId="8" hidden="1">'All Agencies'!$1:$2</definedName>
    <definedName name="Z_9FCFC836_1CA5_48BF_958D_24D2EA94B219_.wvu.PrintTitles" localSheetId="2" hidden="1">Index!$1:$16</definedName>
    <definedName name="Z_B08879A4_635B_4C39_9937_AC7883D562FC_.wvu.Cols" localSheetId="8" hidden="1">'All Agencies'!$A:$B</definedName>
    <definedName name="Z_B08879A4_635B_4C39_9937_AC7883D562FC_.wvu.Cols" localSheetId="2" hidden="1">Index!$D:$D</definedName>
    <definedName name="Z_B08879A4_635B_4C39_9937_AC7883D562FC_.wvu.Cols" localSheetId="0" hidden="1">Instructions!#REF!</definedName>
    <definedName name="Z_B08879A4_635B_4C39_9937_AC7883D562FC_.wvu.PrintArea" localSheetId="8" hidden="1">'All Agencies'!$C$1:$I$144</definedName>
    <definedName name="Z_B08879A4_635B_4C39_9937_AC7883D562FC_.wvu.PrintArea" localSheetId="2" hidden="1">Index!$A$1:$P$23</definedName>
    <definedName name="Z_B08879A4_635B_4C39_9937_AC7883D562FC_.wvu.PrintTitles" localSheetId="8" hidden="1">'All Agencies'!$1:$2</definedName>
    <definedName name="Z_B08879A4_635B_4C39_9937_AC7883D562FC_.wvu.PrintTitles" localSheetId="2" hidden="1">Index!$1:$16</definedName>
    <definedName name="Z_BEA4BE86_04D1_4C96_9358_7A260B9D2B2D_.wvu.PrintArea" localSheetId="5" hidden="1">'550'!$C$1:$L$33</definedName>
    <definedName name="Z_BEA4BE86_04D1_4C96_9358_7A260B9D2B2D_.wvu.PrintArea" localSheetId="6" hidden="1">'555'!$C$1:$L$33</definedName>
    <definedName name="Z_BEA4BE86_04D1_4C96_9358_7A260B9D2B2D_.wvu.PrintArea" localSheetId="7" hidden="1">'560'!$B$1:$R$30</definedName>
    <definedName name="Z_BEA4BE86_04D1_4C96_9358_7A260B9D2B2D_.wvu.PrintArea" localSheetId="2" hidden="1">Index!$A$1:$L$21</definedName>
    <definedName name="Z_BEA4BE86_04D1_4C96_9358_7A260B9D2B2D_.wvu.PrintTitles" localSheetId="2" hidden="1">Index!$1:$4</definedName>
    <definedName name="Z_BEA4BE86_04D1_4C96_9358_7A260B9D2B2D_.wvu.Rows" localSheetId="2" hidden="1">Index!$1189:$1255</definedName>
  </definedNames>
  <calcPr calcId="171027" fullPrecision="0"/>
  <customWorkbookViews>
    <customWorkbookView name="cpvincent - Personal View" guid="{B08879A4-635B-4C39-9937-AC7883D562FC}" mergeInterval="0" personalView="1" maximized="1" xWindow="1" yWindow="1" windowWidth="1280" windowHeight="832" tabRatio="1000" activeSheetId="27"/>
    <customWorkbookView name="Robert Alford - Personal View" guid="{1250FD07-FF56-4A9D-AF9E-C27124A7EBE9}" mergeInterval="0" personalView="1" maximized="1" windowWidth="1020" windowHeight="579" tabRatio="923" activeSheetId="1"/>
    <customWorkbookView name="Darlene Langston - Personal View" guid="{BEA4BE86-04D1-4C96-9358-7A260B9D2B2D}" mergeInterval="0" personalView="1" maximized="1" windowWidth="1020" windowHeight="556" tabRatio="923" activeSheetId="9"/>
    <customWorkbookView name="amsquirewell - Personal View" guid="{9FCFC836-1CA5-48BF-958D-24D2EA94B219}" mergeInterval="0" personalView="1" maximized="1" xWindow="1" yWindow="1" windowWidth="1280" windowHeight="803" tabRatio="1000" activeSheetId="11"/>
  </customWorkbookViews>
</workbook>
</file>

<file path=xl/calcChain.xml><?xml version="1.0" encoding="utf-8"?>
<calcChain xmlns="http://schemas.openxmlformats.org/spreadsheetml/2006/main">
  <c r="C49" i="77" l="1"/>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8" i="77"/>
  <c r="C7" i="77"/>
  <c r="C6" i="77"/>
  <c r="C5" i="77"/>
  <c r="C4" i="77"/>
  <c r="C3" i="77"/>
  <c r="E10" i="2" l="1"/>
  <c r="E11" i="2" s="1"/>
  <c r="AK1" i="110" l="1"/>
  <c r="B7" i="108" l="1"/>
  <c r="B6" i="108"/>
  <c r="A33" i="110"/>
  <c r="B43" i="110" s="1"/>
  <c r="AF28" i="110"/>
  <c r="AE28" i="110"/>
  <c r="AD28" i="110"/>
  <c r="AC28" i="110"/>
  <c r="AB28" i="110"/>
  <c r="AA28" i="110"/>
  <c r="X28" i="110"/>
  <c r="W28" i="110"/>
  <c r="V28" i="110"/>
  <c r="U28" i="110"/>
  <c r="AF27" i="110"/>
  <c r="AE27" i="110"/>
  <c r="AD27" i="110"/>
  <c r="AC27" i="110"/>
  <c r="AB27" i="110"/>
  <c r="AA27" i="110"/>
  <c r="Z27" i="110" s="1"/>
  <c r="Y27" i="110" s="1"/>
  <c r="X27" i="110"/>
  <c r="W27" i="110"/>
  <c r="V27" i="110"/>
  <c r="U27" i="110"/>
  <c r="AF26" i="110"/>
  <c r="AE26" i="110"/>
  <c r="AD26" i="110"/>
  <c r="AC26" i="110"/>
  <c r="Z26" i="110" s="1"/>
  <c r="Y26" i="110" s="1"/>
  <c r="AB26" i="110"/>
  <c r="AA26" i="110"/>
  <c r="X26" i="110"/>
  <c r="W26" i="110"/>
  <c r="V26" i="110"/>
  <c r="U26" i="110"/>
  <c r="AF25" i="110"/>
  <c r="AE25" i="110"/>
  <c r="AD25" i="110"/>
  <c r="AC25" i="110"/>
  <c r="AB25" i="110"/>
  <c r="AA25" i="110"/>
  <c r="X25" i="110"/>
  <c r="W25" i="110"/>
  <c r="V25" i="110"/>
  <c r="U25" i="110"/>
  <c r="AF24" i="110"/>
  <c r="AE24" i="110"/>
  <c r="AD24" i="110"/>
  <c r="AC24" i="110"/>
  <c r="AB24" i="110"/>
  <c r="AA24" i="110"/>
  <c r="X24" i="110"/>
  <c r="W24" i="110"/>
  <c r="V24" i="110"/>
  <c r="U24" i="110"/>
  <c r="T24" i="110"/>
  <c r="S24" i="110" s="1"/>
  <c r="AF23" i="110"/>
  <c r="AE23" i="110"/>
  <c r="AD23" i="110"/>
  <c r="AC23" i="110"/>
  <c r="AB23" i="110"/>
  <c r="AA23" i="110"/>
  <c r="X23" i="110"/>
  <c r="W23" i="110"/>
  <c r="T23" i="110" s="1"/>
  <c r="S23" i="110" s="1"/>
  <c r="V23" i="110"/>
  <c r="U23" i="110"/>
  <c r="AF22" i="110"/>
  <c r="AE22" i="110"/>
  <c r="AD22" i="110"/>
  <c r="AC22" i="110"/>
  <c r="AB22" i="110"/>
  <c r="AA22" i="110"/>
  <c r="Z22" i="110" s="1"/>
  <c r="Y22" i="110" s="1"/>
  <c r="X22" i="110"/>
  <c r="W22" i="110"/>
  <c r="V22" i="110"/>
  <c r="T22" i="110" s="1"/>
  <c r="S22" i="110" s="1"/>
  <c r="U22" i="110"/>
  <c r="AF21" i="110"/>
  <c r="AE21" i="110"/>
  <c r="AD21" i="110"/>
  <c r="AC21" i="110"/>
  <c r="AB21" i="110"/>
  <c r="AA21" i="110"/>
  <c r="X21" i="110"/>
  <c r="W21" i="110"/>
  <c r="V21" i="110"/>
  <c r="U21" i="110"/>
  <c r="AF20" i="110"/>
  <c r="AE20" i="110"/>
  <c r="AD20" i="110"/>
  <c r="AC20" i="110"/>
  <c r="AB20" i="110"/>
  <c r="Z20" i="110" s="1"/>
  <c r="Y20" i="110" s="1"/>
  <c r="AA20" i="110"/>
  <c r="X20" i="110"/>
  <c r="W20" i="110"/>
  <c r="V20" i="110"/>
  <c r="T20" i="110" s="1"/>
  <c r="S20" i="110" s="1"/>
  <c r="U20" i="110"/>
  <c r="AF19" i="110"/>
  <c r="AE19" i="110"/>
  <c r="AD19" i="110"/>
  <c r="AC19" i="110"/>
  <c r="AB19" i="110"/>
  <c r="AA19" i="110"/>
  <c r="Z19" i="110" s="1"/>
  <c r="Y19" i="110" s="1"/>
  <c r="X19" i="110"/>
  <c r="W19" i="110"/>
  <c r="V19" i="110"/>
  <c r="U19" i="110"/>
  <c r="AF18" i="110"/>
  <c r="AE18" i="110"/>
  <c r="AD18" i="110"/>
  <c r="AC18" i="110"/>
  <c r="Z18" i="110" s="1"/>
  <c r="Y18" i="110" s="1"/>
  <c r="AB18" i="110"/>
  <c r="AA18" i="110"/>
  <c r="X18" i="110"/>
  <c r="W18" i="110"/>
  <c r="V18" i="110"/>
  <c r="U18" i="110"/>
  <c r="AF17" i="110"/>
  <c r="AE17" i="110"/>
  <c r="AD17" i="110"/>
  <c r="AC17" i="110"/>
  <c r="AB17" i="110"/>
  <c r="AA17" i="110"/>
  <c r="X17" i="110"/>
  <c r="W17" i="110"/>
  <c r="V17" i="110"/>
  <c r="U17" i="110"/>
  <c r="AF16" i="110"/>
  <c r="AE16" i="110"/>
  <c r="AD16" i="110"/>
  <c r="AC16" i="110"/>
  <c r="AB16" i="110"/>
  <c r="AA16" i="110"/>
  <c r="X16" i="110"/>
  <c r="W16" i="110"/>
  <c r="V16" i="110"/>
  <c r="U16" i="110"/>
  <c r="T16" i="110"/>
  <c r="S16" i="110" s="1"/>
  <c r="AF15" i="110"/>
  <c r="AE15" i="110"/>
  <c r="AD15" i="110"/>
  <c r="AC15" i="110"/>
  <c r="AB15" i="110"/>
  <c r="AA15" i="110"/>
  <c r="X15" i="110"/>
  <c r="W15" i="110"/>
  <c r="T15" i="110" s="1"/>
  <c r="S15" i="110" s="1"/>
  <c r="V15" i="110"/>
  <c r="U15" i="110"/>
  <c r="AF14" i="110"/>
  <c r="AE14" i="110"/>
  <c r="AE29" i="110" s="1"/>
  <c r="AD14" i="110"/>
  <c r="AC14" i="110"/>
  <c r="AB14" i="110"/>
  <c r="AA14" i="110"/>
  <c r="Z14" i="110" s="1"/>
  <c r="Y14" i="110" s="1"/>
  <c r="X14" i="110"/>
  <c r="W14" i="110"/>
  <c r="V14" i="110"/>
  <c r="T14" i="110" s="1"/>
  <c r="S14" i="110" s="1"/>
  <c r="U14" i="110"/>
  <c r="O6" i="110"/>
  <c r="E6" i="110"/>
  <c r="O5" i="110"/>
  <c r="E5" i="110"/>
  <c r="B2" i="110"/>
  <c r="B1" i="110"/>
  <c r="I7" i="108"/>
  <c r="I6" i="108"/>
  <c r="T28" i="110" l="1"/>
  <c r="S28" i="110" s="1"/>
  <c r="Z28" i="110"/>
  <c r="Y28" i="110" s="1"/>
  <c r="AF29" i="110"/>
  <c r="Z17" i="110"/>
  <c r="Y17" i="110" s="1"/>
  <c r="T21" i="110"/>
  <c r="S21" i="110" s="1"/>
  <c r="Z25" i="110"/>
  <c r="Y25" i="110" s="1"/>
  <c r="Z15" i="110"/>
  <c r="Y15" i="110" s="1"/>
  <c r="Y29" i="110" s="1"/>
  <c r="Z16" i="110"/>
  <c r="Y16" i="110" s="1"/>
  <c r="T18" i="110"/>
  <c r="S18" i="110" s="1"/>
  <c r="T19" i="110"/>
  <c r="S19" i="110" s="1"/>
  <c r="Z23" i="110"/>
  <c r="Y23" i="110" s="1"/>
  <c r="Z24" i="110"/>
  <c r="Y24" i="110" s="1"/>
  <c r="T26" i="110"/>
  <c r="S26" i="110" s="1"/>
  <c r="T27" i="110"/>
  <c r="S27" i="110" s="1"/>
  <c r="T17" i="110"/>
  <c r="S17" i="110" s="1"/>
  <c r="S29" i="110" s="1"/>
  <c r="Z21" i="110"/>
  <c r="Y21" i="110" s="1"/>
  <c r="T25" i="110"/>
  <c r="S25" i="110" s="1"/>
  <c r="B36" i="110"/>
  <c r="B40" i="110"/>
  <c r="B41" i="110"/>
  <c r="B38" i="110"/>
  <c r="B42" i="110"/>
  <c r="B37" i="110"/>
  <c r="B35" i="110"/>
  <c r="B39" i="110"/>
  <c r="A1" i="107"/>
  <c r="A1" i="108"/>
  <c r="L1" i="108"/>
  <c r="L1" i="107"/>
  <c r="A2" i="1"/>
  <c r="I7" i="107"/>
  <c r="I6" i="107"/>
  <c r="C6" i="107"/>
  <c r="D19" i="2"/>
  <c r="A5" i="104"/>
  <c r="C117" i="108" l="1"/>
  <c r="S28" i="108"/>
  <c r="R28" i="108"/>
  <c r="Q28" i="108"/>
  <c r="P28" i="108"/>
  <c r="O28" i="108"/>
  <c r="S27" i="108"/>
  <c r="R27" i="108"/>
  <c r="Q27" i="108"/>
  <c r="P27" i="108"/>
  <c r="O27" i="108"/>
  <c r="S26" i="108"/>
  <c r="R26" i="108"/>
  <c r="Q26" i="108"/>
  <c r="P26" i="108"/>
  <c r="O26" i="108"/>
  <c r="S25" i="108"/>
  <c r="R25" i="108"/>
  <c r="Q25" i="108"/>
  <c r="P25" i="108"/>
  <c r="O25" i="108"/>
  <c r="S24" i="108"/>
  <c r="R24" i="108"/>
  <c r="Q24" i="108"/>
  <c r="P24" i="108"/>
  <c r="O24" i="108"/>
  <c r="S23" i="108"/>
  <c r="R23" i="108"/>
  <c r="Q23" i="108"/>
  <c r="P23" i="108"/>
  <c r="O23" i="108"/>
  <c r="S22" i="108"/>
  <c r="R22" i="108"/>
  <c r="Q22" i="108"/>
  <c r="P22" i="108"/>
  <c r="O22" i="108"/>
  <c r="S21" i="108"/>
  <c r="R21" i="108"/>
  <c r="Q21" i="108"/>
  <c r="P21" i="108"/>
  <c r="O21" i="108"/>
  <c r="S20" i="108"/>
  <c r="R20" i="108"/>
  <c r="Q20" i="108"/>
  <c r="P20" i="108"/>
  <c r="O20" i="108"/>
  <c r="S19" i="108"/>
  <c r="R19" i="108"/>
  <c r="Q19" i="108"/>
  <c r="P19" i="108"/>
  <c r="O19" i="108"/>
  <c r="S18" i="108"/>
  <c r="R18" i="108"/>
  <c r="Q18" i="108"/>
  <c r="P18" i="108"/>
  <c r="O18" i="108"/>
  <c r="S17" i="108"/>
  <c r="R17" i="108"/>
  <c r="Q17" i="108"/>
  <c r="P17" i="108"/>
  <c r="O17" i="108"/>
  <c r="S16" i="108"/>
  <c r="R16" i="108"/>
  <c r="Q16" i="108"/>
  <c r="P16" i="108"/>
  <c r="O16" i="108"/>
  <c r="N16" i="108" s="1"/>
  <c r="M16" i="108" s="1"/>
  <c r="L16" i="108" s="1"/>
  <c r="S15" i="108"/>
  <c r="R15" i="108"/>
  <c r="Q15" i="108"/>
  <c r="P15" i="108"/>
  <c r="O15" i="108"/>
  <c r="S14" i="108"/>
  <c r="R14" i="108"/>
  <c r="Q14" i="108"/>
  <c r="P14" i="108"/>
  <c r="O14" i="108"/>
  <c r="S28" i="107"/>
  <c r="R28" i="107"/>
  <c r="Q28" i="107"/>
  <c r="P28" i="107"/>
  <c r="O28" i="107"/>
  <c r="N28" i="107" s="1"/>
  <c r="M28" i="107" s="1"/>
  <c r="L28" i="107" s="1"/>
  <c r="S27" i="107"/>
  <c r="R27" i="107"/>
  <c r="Q27" i="107"/>
  <c r="P27" i="107"/>
  <c r="O27" i="107"/>
  <c r="S26" i="107"/>
  <c r="R26" i="107"/>
  <c r="Q26" i="107"/>
  <c r="P26" i="107"/>
  <c r="O26" i="107"/>
  <c r="S25" i="107"/>
  <c r="R25" i="107"/>
  <c r="Q25" i="107"/>
  <c r="P25" i="107"/>
  <c r="O25" i="107"/>
  <c r="N25" i="107" s="1"/>
  <c r="M25" i="107" s="1"/>
  <c r="L25" i="107" s="1"/>
  <c r="S24" i="107"/>
  <c r="R24" i="107"/>
  <c r="Q24" i="107"/>
  <c r="P24" i="107"/>
  <c r="N24" i="107" s="1"/>
  <c r="M24" i="107" s="1"/>
  <c r="L24" i="107" s="1"/>
  <c r="O24" i="107"/>
  <c r="S23" i="107"/>
  <c r="R23" i="107"/>
  <c r="Q23" i="107"/>
  <c r="P23" i="107"/>
  <c r="O23" i="107"/>
  <c r="S22" i="107"/>
  <c r="R22" i="107"/>
  <c r="Q22" i="107"/>
  <c r="P22" i="107"/>
  <c r="O22" i="107"/>
  <c r="S21" i="107"/>
  <c r="R21" i="107"/>
  <c r="Q21" i="107"/>
  <c r="P21" i="107"/>
  <c r="O21" i="107"/>
  <c r="S20" i="107"/>
  <c r="R20" i="107"/>
  <c r="Q20" i="107"/>
  <c r="P20" i="107"/>
  <c r="O20" i="107"/>
  <c r="N20" i="107" s="1"/>
  <c r="M20" i="107" s="1"/>
  <c r="L20" i="107" s="1"/>
  <c r="S19" i="107"/>
  <c r="R19" i="107"/>
  <c r="Q19" i="107"/>
  <c r="P19" i="107"/>
  <c r="O19" i="107"/>
  <c r="N19" i="107" s="1"/>
  <c r="M19" i="107" s="1"/>
  <c r="L19" i="107" s="1"/>
  <c r="S18" i="107"/>
  <c r="R18" i="107"/>
  <c r="Q18" i="107"/>
  <c r="P18" i="107"/>
  <c r="N18" i="107" s="1"/>
  <c r="M18" i="107" s="1"/>
  <c r="L18" i="107" s="1"/>
  <c r="O18" i="107"/>
  <c r="S17" i="107"/>
  <c r="R17" i="107"/>
  <c r="Q17" i="107"/>
  <c r="P17" i="107"/>
  <c r="O17" i="107"/>
  <c r="S16" i="107"/>
  <c r="R16" i="107"/>
  <c r="Q16" i="107"/>
  <c r="P16" i="107"/>
  <c r="O16" i="107"/>
  <c r="N16" i="107"/>
  <c r="M16" i="107" s="1"/>
  <c r="L16" i="107" s="1"/>
  <c r="S15" i="107"/>
  <c r="R15" i="107"/>
  <c r="Q15" i="107"/>
  <c r="P15" i="107"/>
  <c r="O15" i="107"/>
  <c r="S14" i="107"/>
  <c r="R14" i="107"/>
  <c r="Q14" i="107"/>
  <c r="P14" i="107"/>
  <c r="O14" i="107"/>
  <c r="N17" i="107" l="1"/>
  <c r="M17" i="107" s="1"/>
  <c r="L17" i="107" s="1"/>
  <c r="N26" i="107"/>
  <c r="M26" i="107" s="1"/>
  <c r="L26" i="107" s="1"/>
  <c r="N27" i="107"/>
  <c r="M27" i="107" s="1"/>
  <c r="L27" i="107" s="1"/>
  <c r="N21" i="107"/>
  <c r="M21" i="107" s="1"/>
  <c r="L21" i="107" s="1"/>
  <c r="N22" i="107"/>
  <c r="M22" i="107" s="1"/>
  <c r="L22" i="107" s="1"/>
  <c r="N23" i="107"/>
  <c r="M23" i="107" s="1"/>
  <c r="L23" i="107" s="1"/>
  <c r="N18" i="108"/>
  <c r="M18" i="108" s="1"/>
  <c r="L18" i="108" s="1"/>
  <c r="N28" i="108"/>
  <c r="M28" i="108" s="1"/>
  <c r="L28" i="108" s="1"/>
  <c r="N24" i="108"/>
  <c r="M24" i="108" s="1"/>
  <c r="L24" i="108" s="1"/>
  <c r="N25" i="108"/>
  <c r="M25" i="108" s="1"/>
  <c r="L25" i="108" s="1"/>
  <c r="N27" i="108"/>
  <c r="M27" i="108" s="1"/>
  <c r="L27" i="108" s="1"/>
  <c r="N20" i="108"/>
  <c r="M20" i="108" s="1"/>
  <c r="L20" i="108" s="1"/>
  <c r="N15" i="108"/>
  <c r="M15" i="108" s="1"/>
  <c r="L15" i="108" s="1"/>
  <c r="N22" i="108"/>
  <c r="M22" i="108" s="1"/>
  <c r="L22" i="108" s="1"/>
  <c r="N17" i="108"/>
  <c r="M17" i="108" s="1"/>
  <c r="L17" i="108" s="1"/>
  <c r="N19" i="108"/>
  <c r="M19" i="108" s="1"/>
  <c r="L19" i="108" s="1"/>
  <c r="N26" i="108"/>
  <c r="M26" i="108" s="1"/>
  <c r="L26" i="108" s="1"/>
  <c r="N14" i="108"/>
  <c r="M14" i="108" s="1"/>
  <c r="L14" i="108" s="1"/>
  <c r="S29" i="108"/>
  <c r="N21" i="108"/>
  <c r="M21" i="108" s="1"/>
  <c r="L21" i="108" s="1"/>
  <c r="N23" i="108"/>
  <c r="M23" i="108" s="1"/>
  <c r="L23" i="108" s="1"/>
  <c r="N15" i="107"/>
  <c r="M15" i="107" s="1"/>
  <c r="L15" i="107" s="1"/>
  <c r="S29" i="107"/>
  <c r="N14" i="107"/>
  <c r="M14" i="107" s="1"/>
  <c r="C110" i="108"/>
  <c r="C114" i="108"/>
  <c r="C108" i="108"/>
  <c r="C112" i="108"/>
  <c r="C116" i="108"/>
  <c r="C111" i="108"/>
  <c r="C115" i="108"/>
  <c r="C109" i="108"/>
  <c r="C113" i="108"/>
  <c r="M29" i="108" l="1"/>
  <c r="M29" i="107"/>
  <c r="L14" i="107"/>
  <c r="A23" i="96"/>
  <c r="L26" i="77"/>
  <c r="L27" i="77"/>
  <c r="L20" i="77"/>
  <c r="L21" i="77"/>
  <c r="K23" i="77"/>
  <c r="K22" i="77"/>
  <c r="A23" i="77"/>
  <c r="K148" i="77"/>
  <c r="C148" i="77"/>
  <c r="A148" i="77"/>
  <c r="K8" i="77"/>
  <c r="K9" i="77"/>
  <c r="K10" i="77"/>
  <c r="K11" i="77"/>
  <c r="K12" i="77"/>
  <c r="K13" i="77"/>
  <c r="K14" i="77"/>
  <c r="K15" i="77"/>
  <c r="K16" i="77"/>
  <c r="K17" i="77"/>
  <c r="K18" i="77"/>
  <c r="K19" i="77"/>
  <c r="K26" i="77"/>
  <c r="K27" i="77"/>
  <c r="K28" i="77"/>
  <c r="K29" i="77"/>
  <c r="K30" i="77"/>
  <c r="K31" i="77"/>
  <c r="K32" i="77"/>
  <c r="K20" i="77"/>
  <c r="K21" i="77"/>
  <c r="K24" i="77"/>
  <c r="K25" i="77"/>
  <c r="L18" i="77"/>
  <c r="L19" i="77"/>
  <c r="L22" i="77"/>
  <c r="L24" i="77"/>
  <c r="L25" i="77"/>
  <c r="L23" i="77"/>
  <c r="C75" i="77"/>
  <c r="A75" i="77"/>
  <c r="A64" i="96"/>
  <c r="A63" i="96"/>
  <c r="A62" i="96"/>
  <c r="A61" i="96"/>
  <c r="A60" i="96"/>
  <c r="A59" i="96"/>
  <c r="A58" i="96"/>
  <c r="A57" i="96"/>
  <c r="A56" i="96"/>
  <c r="A55" i="96"/>
  <c r="A54" i="96"/>
  <c r="A53" i="96"/>
  <c r="A52" i="96"/>
  <c r="A51" i="96"/>
  <c r="A50" i="96"/>
  <c r="A49" i="96"/>
  <c r="A48" i="96"/>
  <c r="A47" i="96"/>
  <c r="A46" i="96"/>
  <c r="A45" i="96"/>
  <c r="A44" i="96"/>
  <c r="A43" i="96"/>
  <c r="A42" i="96"/>
  <c r="A41" i="96"/>
  <c r="A40" i="96"/>
  <c r="A39" i="96"/>
  <c r="A38" i="96"/>
  <c r="A37" i="96"/>
  <c r="A36" i="96"/>
  <c r="A35" i="96"/>
  <c r="A34" i="96"/>
  <c r="A33" i="96"/>
  <c r="A32" i="96"/>
  <c r="A31" i="96"/>
  <c r="A30" i="96"/>
  <c r="A29" i="96"/>
  <c r="A28" i="96"/>
  <c r="A27" i="96"/>
  <c r="A26" i="96"/>
  <c r="A25" i="96"/>
  <c r="A24" i="96"/>
  <c r="A22" i="96"/>
  <c r="A21" i="96"/>
  <c r="A20" i="96"/>
  <c r="A19" i="96"/>
  <c r="A18" i="96"/>
  <c r="A17" i="96"/>
  <c r="A16" i="96"/>
  <c r="A15" i="96"/>
  <c r="A14" i="96"/>
  <c r="A13" i="96"/>
  <c r="A12" i="96"/>
  <c r="A11" i="96"/>
  <c r="A10" i="96"/>
  <c r="A9" i="96"/>
  <c r="A8" i="96"/>
  <c r="A7" i="96"/>
  <c r="A6" i="96"/>
  <c r="A5" i="96"/>
  <c r="A4" i="96"/>
  <c r="A3" i="96"/>
  <c r="A36" i="77"/>
  <c r="A35" i="77"/>
  <c r="C71" i="77"/>
  <c r="A71" i="77"/>
  <c r="K14" i="2"/>
  <c r="B4" i="1"/>
  <c r="A20" i="77"/>
  <c r="C67" i="77"/>
  <c r="A67" i="77"/>
  <c r="B3" i="83"/>
  <c r="C3" i="83" s="1"/>
  <c r="E3" i="83"/>
  <c r="C4" i="83"/>
  <c r="D4" i="83"/>
  <c r="E4" i="83" s="1"/>
  <c r="D5" i="83"/>
  <c r="E5" i="83" s="1"/>
  <c r="B6" i="83"/>
  <c r="C6" i="83" s="1"/>
  <c r="E6" i="83"/>
  <c r="B7" i="83"/>
  <c r="C7" i="83"/>
  <c r="E7" i="83"/>
  <c r="B8" i="83"/>
  <c r="C8" i="83"/>
  <c r="E8" i="83"/>
  <c r="B9" i="83"/>
  <c r="C9" i="83"/>
  <c r="E9" i="83"/>
  <c r="B10" i="83"/>
  <c r="C10" i="83"/>
  <c r="E10" i="83"/>
  <c r="A3" i="77"/>
  <c r="A4" i="77"/>
  <c r="A5" i="77"/>
  <c r="A6" i="77"/>
  <c r="A7" i="77"/>
  <c r="A8" i="77"/>
  <c r="A9" i="77"/>
  <c r="A18" i="77"/>
  <c r="A19" i="77"/>
  <c r="A21" i="77"/>
  <c r="A22" i="77"/>
  <c r="A24" i="77"/>
  <c r="A25" i="77"/>
  <c r="A26" i="77"/>
  <c r="A27" i="77"/>
  <c r="L28" i="77"/>
  <c r="A28" i="77"/>
  <c r="A32" i="77"/>
  <c r="A33" i="77"/>
  <c r="A34" i="77"/>
  <c r="A37" i="77"/>
  <c r="A38" i="77"/>
  <c r="A39" i="77"/>
  <c r="A40" i="77"/>
  <c r="A41" i="77"/>
  <c r="A42" i="77"/>
  <c r="A43" i="77"/>
  <c r="C64" i="77"/>
  <c r="A64" i="77"/>
  <c r="A44" i="77"/>
  <c r="A45" i="77"/>
  <c r="A46" i="77"/>
  <c r="A47" i="77"/>
  <c r="A48" i="77"/>
  <c r="A49" i="77"/>
  <c r="C50" i="77"/>
  <c r="A50" i="77"/>
  <c r="C51" i="77"/>
  <c r="A51" i="77"/>
  <c r="C52" i="77"/>
  <c r="A52" i="77"/>
  <c r="C53" i="77"/>
  <c r="A53" i="77"/>
  <c r="C54" i="77"/>
  <c r="A54" i="77"/>
  <c r="C55" i="77"/>
  <c r="A55" i="77"/>
  <c r="C56" i="77"/>
  <c r="A56" i="77"/>
  <c r="C57" i="77"/>
  <c r="A57" i="77"/>
  <c r="C58" i="77"/>
  <c r="A58" i="77"/>
  <c r="C59" i="77"/>
  <c r="A59" i="77"/>
  <c r="C60" i="77"/>
  <c r="A60" i="77"/>
  <c r="C61" i="77"/>
  <c r="A61" i="77"/>
  <c r="C62" i="77"/>
  <c r="A62" i="77"/>
  <c r="C63" i="77"/>
  <c r="A63" i="77"/>
  <c r="C65" i="77"/>
  <c r="A65" i="77"/>
  <c r="C66" i="77"/>
  <c r="A66" i="77"/>
  <c r="C68" i="77"/>
  <c r="A68" i="77"/>
  <c r="C69" i="77"/>
  <c r="A69" i="77"/>
  <c r="C70" i="77"/>
  <c r="A70" i="77"/>
  <c r="C72" i="77"/>
  <c r="A72" i="77"/>
  <c r="C73" i="77"/>
  <c r="A73" i="77"/>
  <c r="C74" i="77"/>
  <c r="A74" i="77"/>
  <c r="A76" i="77"/>
  <c r="A77" i="77"/>
  <c r="A78" i="77"/>
  <c r="A79" i="77"/>
  <c r="A80" i="77"/>
  <c r="A81" i="77"/>
  <c r="A82" i="77"/>
  <c r="A83" i="77"/>
  <c r="A84" i="77"/>
  <c r="A85" i="77"/>
  <c r="A86" i="77"/>
  <c r="A87" i="77"/>
  <c r="A88" i="77"/>
  <c r="A89" i="77"/>
  <c r="A90" i="77"/>
  <c r="A91" i="77"/>
  <c r="A92" i="77"/>
  <c r="A93" i="77"/>
  <c r="A94" i="77"/>
  <c r="A95" i="77"/>
  <c r="A96" i="77"/>
  <c r="A97" i="77"/>
  <c r="A98" i="77"/>
  <c r="A99" i="77"/>
  <c r="A100" i="77"/>
  <c r="A101" i="77"/>
  <c r="A102" i="77"/>
  <c r="A103" i="77"/>
  <c r="A104" i="77"/>
  <c r="A105" i="77"/>
  <c r="A106" i="77"/>
  <c r="A107" i="77"/>
  <c r="A108" i="77"/>
  <c r="A109" i="77"/>
  <c r="A110" i="77"/>
  <c r="A111" i="77"/>
  <c r="A112" i="77"/>
  <c r="A113" i="77"/>
  <c r="A114" i="77"/>
  <c r="A115" i="77"/>
  <c r="A116" i="77"/>
  <c r="A117" i="77"/>
  <c r="A118" i="77"/>
  <c r="A119" i="77"/>
  <c r="A120" i="77"/>
  <c r="A121" i="77"/>
  <c r="A122" i="77"/>
  <c r="A123" i="77"/>
  <c r="A124" i="77"/>
  <c r="A125" i="77"/>
  <c r="A126" i="77"/>
  <c r="A127" i="77"/>
  <c r="A128" i="77"/>
  <c r="A129" i="77"/>
  <c r="A130" i="77"/>
  <c r="A131" i="77"/>
  <c r="A132" i="77"/>
  <c r="A133" i="77"/>
  <c r="K12" i="2"/>
  <c r="K13" i="2"/>
  <c r="D17" i="2"/>
  <c r="D18" i="2"/>
  <c r="A15" i="77"/>
  <c r="L15" i="77"/>
  <c r="A11" i="77"/>
  <c r="L11" i="77"/>
  <c r="A31" i="77"/>
  <c r="L31" i="77"/>
  <c r="A14" i="77"/>
  <c r="L14" i="77"/>
  <c r="A10" i="77"/>
  <c r="L10" i="77"/>
  <c r="A30" i="77"/>
  <c r="L30" i="77"/>
  <c r="A17" i="77"/>
  <c r="L17" i="77"/>
  <c r="A13" i="77"/>
  <c r="L13" i="77"/>
  <c r="A29" i="77"/>
  <c r="L29" i="77"/>
  <c r="A16" i="77"/>
  <c r="L16" i="77"/>
  <c r="A12" i="77"/>
  <c r="L12" i="77"/>
  <c r="A2" i="107" l="1"/>
  <c r="A2" i="108"/>
  <c r="C7" i="107" l="1"/>
  <c r="I21" i="2"/>
  <c r="K11" i="2"/>
</calcChain>
</file>

<file path=xl/sharedStrings.xml><?xml version="1.0" encoding="utf-8"?>
<sst xmlns="http://schemas.openxmlformats.org/spreadsheetml/2006/main" count="1507" uniqueCount="819">
  <si>
    <t>East Carolina University</t>
  </si>
  <si>
    <t>North Carolina Central University</t>
  </si>
  <si>
    <t>CG</t>
  </si>
  <si>
    <t>Community College System Office</t>
  </si>
  <si>
    <t>State Board of Elections</t>
  </si>
  <si>
    <t>RX</t>
  </si>
  <si>
    <t xml:space="preserve">Department of the State Treasurer </t>
  </si>
  <si>
    <t>U60</t>
  </si>
  <si>
    <t>U65</t>
  </si>
  <si>
    <t>U70</t>
  </si>
  <si>
    <t>U75</t>
  </si>
  <si>
    <t>Elizabeth City State University</t>
  </si>
  <si>
    <t>Fayetteville State University</t>
  </si>
  <si>
    <t>Higher Education</t>
  </si>
  <si>
    <t>Sampson Community College</t>
  </si>
  <si>
    <t>DC</t>
  </si>
  <si>
    <t>Sandhills Community College</t>
  </si>
  <si>
    <t>C1</t>
  </si>
  <si>
    <t>South Piedmont Community College</t>
  </si>
  <si>
    <t>DD</t>
  </si>
  <si>
    <t>Southeastern Community College</t>
  </si>
  <si>
    <t>General Government</t>
  </si>
  <si>
    <t>Department of Transportation</t>
  </si>
  <si>
    <t>0A</t>
  </si>
  <si>
    <t>To make a Copy of a Worksheet</t>
  </si>
  <si>
    <t>48R</t>
  </si>
  <si>
    <t>48L</t>
  </si>
  <si>
    <t>UNC Hospitals - LITF</t>
  </si>
  <si>
    <t>UNC-General Administration</t>
  </si>
  <si>
    <t>North Carolina State University</t>
  </si>
  <si>
    <t>Appalachian State University</t>
  </si>
  <si>
    <t>Western Carolina University</t>
  </si>
  <si>
    <t>Winston-Salem State University</t>
  </si>
  <si>
    <t>UNC at Charlotte</t>
  </si>
  <si>
    <t>UNC at Asheville</t>
  </si>
  <si>
    <t>UNC at Wilmington</t>
  </si>
  <si>
    <t>UNC at Pembroke</t>
  </si>
  <si>
    <t>North Carolina Housing Finance Ag.</t>
  </si>
  <si>
    <t>State Education Assistance Authority</t>
  </si>
  <si>
    <t>The Golden LEAF, Inc.</t>
  </si>
  <si>
    <t xml:space="preserve">Department of Administration </t>
  </si>
  <si>
    <t xml:space="preserve">Office of the State Controller </t>
  </si>
  <si>
    <t>Office of Administrative Hearings</t>
  </si>
  <si>
    <t>Next Fiscal Year Begin</t>
  </si>
  <si>
    <t>Conc</t>
  </si>
  <si>
    <t>Choose your agency:</t>
  </si>
  <si>
    <t>Enter preparer name and phone number below:</t>
  </si>
  <si>
    <t>Office of the State Auditor</t>
  </si>
  <si>
    <t>Western Piedmont Community College</t>
  </si>
  <si>
    <t>DN</t>
  </si>
  <si>
    <t>Wilkes Community College</t>
  </si>
  <si>
    <t>DP</t>
  </si>
  <si>
    <t>North Carolina General Assembly</t>
  </si>
  <si>
    <t>Office of the Secretary of State</t>
  </si>
  <si>
    <t>Dates</t>
  </si>
  <si>
    <t>Fiscal Year End</t>
  </si>
  <si>
    <t>GARVEE</t>
  </si>
  <si>
    <t xml:space="preserve">Department of Justice </t>
  </si>
  <si>
    <t>Department of Agriculture</t>
  </si>
  <si>
    <t>Department of Labor</t>
  </si>
  <si>
    <t xml:space="preserve">Department of Insurance </t>
  </si>
  <si>
    <t>Agency No:</t>
  </si>
  <si>
    <t>Preparer:</t>
  </si>
  <si>
    <t>Phone:</t>
  </si>
  <si>
    <t>Sheet</t>
  </si>
  <si>
    <t>NA</t>
  </si>
  <si>
    <t>Worksheet Title</t>
  </si>
  <si>
    <t>Email:</t>
  </si>
  <si>
    <t>4XXX</t>
  </si>
  <si>
    <t>69</t>
  </si>
  <si>
    <t>ZB</t>
  </si>
  <si>
    <t>U10</t>
  </si>
  <si>
    <t>U20</t>
  </si>
  <si>
    <t>U30</t>
  </si>
  <si>
    <t>U40</t>
  </si>
  <si>
    <t>U50</t>
  </si>
  <si>
    <t>U55</t>
  </si>
  <si>
    <t>GASB Fund Number</t>
  </si>
  <si>
    <t>2631 &amp; 2634</t>
  </si>
  <si>
    <t>Wilson Community College</t>
  </si>
  <si>
    <t>3X</t>
  </si>
  <si>
    <t>Department of Commerce</t>
  </si>
  <si>
    <t>Department of Revenue</t>
  </si>
  <si>
    <t>Wksht</t>
  </si>
  <si>
    <t>CF</t>
  </si>
  <si>
    <t>College of the Albemarle</t>
  </si>
  <si>
    <t>a</t>
  </si>
  <si>
    <t>b</t>
  </si>
  <si>
    <t>c</t>
  </si>
  <si>
    <t>Errors:</t>
  </si>
  <si>
    <t>d</t>
  </si>
  <si>
    <t>e</t>
  </si>
  <si>
    <t>f</t>
  </si>
  <si>
    <t>g</t>
  </si>
  <si>
    <t>h</t>
  </si>
  <si>
    <t>i</t>
  </si>
  <si>
    <t>j</t>
  </si>
  <si>
    <t>OSC-Central Accounts</t>
  </si>
  <si>
    <t>1.</t>
  </si>
  <si>
    <t>2.</t>
  </si>
  <si>
    <t>Notes</t>
  </si>
  <si>
    <t>41</t>
  </si>
  <si>
    <t>Dept. of Health and Human Services</t>
  </si>
  <si>
    <t>Rex Healthcare</t>
  </si>
  <si>
    <t>NC Education Lottery</t>
  </si>
  <si>
    <t>NC State Ports Authority</t>
  </si>
  <si>
    <t>NC Global TransPark Authority</t>
  </si>
  <si>
    <t>NC Partnership for Children</t>
  </si>
  <si>
    <t>DE</t>
  </si>
  <si>
    <t>Index</t>
  </si>
  <si>
    <t>General Instructions</t>
  </si>
  <si>
    <t>C0</t>
  </si>
  <si>
    <t>Alamance Community College</t>
  </si>
  <si>
    <t>C2</t>
  </si>
  <si>
    <t>Asheville-Buncombe Technical Community College</t>
  </si>
  <si>
    <t>C3</t>
  </si>
  <si>
    <t>Beaufort County Community College</t>
  </si>
  <si>
    <t>C4</t>
  </si>
  <si>
    <t>Bladen Community College</t>
  </si>
  <si>
    <t>C5</t>
  </si>
  <si>
    <t>Blue Ridge Community College</t>
  </si>
  <si>
    <t>NC Railroad Company</t>
  </si>
  <si>
    <t>ZA</t>
  </si>
  <si>
    <t>Z3</t>
  </si>
  <si>
    <t>Z7</t>
  </si>
  <si>
    <t>ZH</t>
  </si>
  <si>
    <t>Narrative</t>
  </si>
  <si>
    <t>Restatement</t>
  </si>
  <si>
    <t>Craven Community College</t>
  </si>
  <si>
    <t>CH</t>
  </si>
  <si>
    <t>Davidson County Community College</t>
  </si>
  <si>
    <t>CJ</t>
  </si>
  <si>
    <t>Durham Technical Community College</t>
  </si>
  <si>
    <t>CK</t>
  </si>
  <si>
    <t>Edgecombe Community College</t>
  </si>
  <si>
    <t>CL</t>
  </si>
  <si>
    <t>Fayetteville Technical Community College</t>
  </si>
  <si>
    <t>CM</t>
  </si>
  <si>
    <t>Forsyth Technical Community College</t>
  </si>
  <si>
    <t>CN</t>
  </si>
  <si>
    <t>Gaston College</t>
  </si>
  <si>
    <t>CP</t>
  </si>
  <si>
    <t>Guilford Technical Community College</t>
  </si>
  <si>
    <t>CQ</t>
  </si>
  <si>
    <t>Halifax Community College</t>
  </si>
  <si>
    <t>UNC Hospitals</t>
  </si>
  <si>
    <t>Fiscal Year Begin</t>
  </si>
  <si>
    <t>Last Fiscal Year End</t>
  </si>
  <si>
    <t>Header Information</t>
  </si>
  <si>
    <t>Account</t>
  </si>
  <si>
    <t>&lt;&lt;&lt; Click on the cell to see a list of agencies.</t>
  </si>
  <si>
    <t>Surry Community College</t>
  </si>
  <si>
    <t>DH</t>
  </si>
  <si>
    <t>CAFR</t>
  </si>
  <si>
    <t>GASB No:</t>
  </si>
  <si>
    <t>USS North Carolina Battleship Comm.</t>
  </si>
  <si>
    <t>UNC at Chapel Hill</t>
  </si>
  <si>
    <t>UNC at Greensboro</t>
  </si>
  <si>
    <t>Transportation</t>
  </si>
  <si>
    <t>Agriculture</t>
  </si>
  <si>
    <t>Next Fiscal Year End</t>
  </si>
  <si>
    <t>U80</t>
  </si>
  <si>
    <t>U82</t>
  </si>
  <si>
    <t>U84</t>
  </si>
  <si>
    <t>U86</t>
  </si>
  <si>
    <t>U88</t>
  </si>
  <si>
    <t>U90</t>
  </si>
  <si>
    <t>U92</t>
  </si>
  <si>
    <t>none</t>
  </si>
  <si>
    <t xml:space="preserve">Department of Public Instruction </t>
  </si>
  <si>
    <t>ZI</t>
  </si>
  <si>
    <t>(252) 442-7474</t>
  </si>
  <si>
    <t>worksheet, click on the words "Office of the State Controller" at the top of any worksheet.</t>
  </si>
  <si>
    <t>CU-UNC</t>
  </si>
  <si>
    <t>CU-CC</t>
  </si>
  <si>
    <t>CU-Nonmajor</t>
  </si>
  <si>
    <t>CR</t>
  </si>
  <si>
    <t>Haywood Community College</t>
  </si>
  <si>
    <t>CS</t>
  </si>
  <si>
    <t>Isothermal Community College</t>
  </si>
  <si>
    <t>CT</t>
  </si>
  <si>
    <t>James Sprunt Community College</t>
  </si>
  <si>
    <t>CU</t>
  </si>
  <si>
    <t>Johnston Community College</t>
  </si>
  <si>
    <t>CV</t>
  </si>
  <si>
    <t>Lenoir Community College</t>
  </si>
  <si>
    <t>CW</t>
  </si>
  <si>
    <t>Martin Community College</t>
  </si>
  <si>
    <t>CX</t>
  </si>
  <si>
    <t>Mayland Community College</t>
  </si>
  <si>
    <t>CY</t>
  </si>
  <si>
    <t>McDowell Technical Community College</t>
  </si>
  <si>
    <t>CZ</t>
  </si>
  <si>
    <t>Mitchell Community College</t>
  </si>
  <si>
    <t>D0</t>
  </si>
  <si>
    <t>Randolph Community College</t>
  </si>
  <si>
    <t>D6</t>
  </si>
  <si>
    <t>Richmond Community College</t>
  </si>
  <si>
    <t>D7</t>
  </si>
  <si>
    <t>Roanoke-Chowan Community College</t>
  </si>
  <si>
    <t>D8</t>
  </si>
  <si>
    <t>Robeson Community College</t>
  </si>
  <si>
    <t>D9</t>
  </si>
  <si>
    <t>Rockingham Community College</t>
  </si>
  <si>
    <t>DA</t>
  </si>
  <si>
    <t>Rowan-Cabarrus Community College</t>
  </si>
  <si>
    <t>DB</t>
  </si>
  <si>
    <t>C6</t>
  </si>
  <si>
    <t>Brunswick Community College</t>
  </si>
  <si>
    <t>C7</t>
  </si>
  <si>
    <t>Caldwell Community College and Technical Institute</t>
  </si>
  <si>
    <t>C8</t>
  </si>
  <si>
    <t>Cape Fear Community College</t>
  </si>
  <si>
    <t>C9</t>
  </si>
  <si>
    <t>Carteret Community College</t>
  </si>
  <si>
    <t>CA</t>
  </si>
  <si>
    <t>Catawba Valley Community College</t>
  </si>
  <si>
    <t>CB</t>
  </si>
  <si>
    <t>Central Carolina Community College</t>
  </si>
  <si>
    <t>CC</t>
  </si>
  <si>
    <t>Central Piedmont Community College</t>
  </si>
  <si>
    <t>CD</t>
  </si>
  <si>
    <t>Cleveland Community College</t>
  </si>
  <si>
    <t>CE</t>
  </si>
  <si>
    <t>Coastal Carolina Community College</t>
  </si>
  <si>
    <t>48E</t>
  </si>
  <si>
    <t>UNC Hospitals - Enterprise Fund</t>
  </si>
  <si>
    <t>Agency number:</t>
  </si>
  <si>
    <t>61</t>
  </si>
  <si>
    <t>PG</t>
  </si>
  <si>
    <t>Offline</t>
  </si>
  <si>
    <t>13</t>
  </si>
  <si>
    <t>Tri-County Community College</t>
  </si>
  <si>
    <t>DJ</t>
  </si>
  <si>
    <t>Vance-Granville Community College</t>
  </si>
  <si>
    <t>DK</t>
  </si>
  <si>
    <t>Wake Technical Community College</t>
  </si>
  <si>
    <t>DL</t>
  </si>
  <si>
    <t>Wayne Community College</t>
  </si>
  <si>
    <t>DM</t>
  </si>
  <si>
    <t>Preparer/Phone:</t>
  </si>
  <si>
    <t xml:space="preserve"> </t>
  </si>
  <si>
    <t>Community Colleges</t>
  </si>
  <si>
    <t>Office of the State Controller</t>
  </si>
  <si>
    <t>Agency name:</t>
  </si>
  <si>
    <t>Wildlife Resources Commission</t>
  </si>
  <si>
    <t>2X</t>
  </si>
  <si>
    <t>DHHS - Mental Health</t>
  </si>
  <si>
    <t>Primary and secondary education</t>
  </si>
  <si>
    <t>Health and human services</t>
  </si>
  <si>
    <t>Economic development</t>
  </si>
  <si>
    <t>Environment and natural resources</t>
  </si>
  <si>
    <t>Public safety, corrections, and regulation</t>
  </si>
  <si>
    <t>03</t>
  </si>
  <si>
    <t xml:space="preserve">NCAS </t>
  </si>
  <si>
    <t>Montgomery Community College</t>
  </si>
  <si>
    <t>D1</t>
  </si>
  <si>
    <t>Nash Community College</t>
  </si>
  <si>
    <t>D2</t>
  </si>
  <si>
    <t>Pamlico Community College</t>
  </si>
  <si>
    <t>D3</t>
  </si>
  <si>
    <t>Piedmont Community College</t>
  </si>
  <si>
    <t>D4</t>
  </si>
  <si>
    <t>Pitt Community College</t>
  </si>
  <si>
    <t>D5</t>
  </si>
  <si>
    <t>NA - Component Units</t>
  </si>
  <si>
    <t>UNC</t>
  </si>
  <si>
    <t>Component Unit</t>
  </si>
  <si>
    <t>UNC System, major component unit</t>
  </si>
  <si>
    <t>Community College, major component unit</t>
  </si>
  <si>
    <t>**    Type of Agency:</t>
  </si>
  <si>
    <t>Agency Name:</t>
  </si>
  <si>
    <t>NCAS</t>
  </si>
  <si>
    <t>Amount</t>
  </si>
  <si>
    <t>GASB</t>
  </si>
  <si>
    <t>Full accounting data not in NCAS, so paper reporting for CAFR; agency uses another accounting system</t>
  </si>
  <si>
    <t>Accounting data included in the North Carolina Accounting System, and CAFR reporting from NCAS</t>
  </si>
  <si>
    <t>90</t>
  </si>
  <si>
    <t>General Fund - OSC</t>
  </si>
  <si>
    <t>General Fund - DOR</t>
  </si>
  <si>
    <t>99</t>
  </si>
  <si>
    <t>Revenue bonds</t>
  </si>
  <si>
    <t>Co</t>
  </si>
  <si>
    <t>Southwestern Community College</t>
  </si>
  <si>
    <t>DF</t>
  </si>
  <si>
    <t>Stanly Community College</t>
  </si>
  <si>
    <t>DG</t>
  </si>
  <si>
    <t>Administrative Office of the Courts</t>
  </si>
  <si>
    <t>Office of the Governor</t>
  </si>
  <si>
    <t>Office of Lieutenant Governor</t>
  </si>
  <si>
    <t>Beth Edmondson</t>
  </si>
  <si>
    <t>UNC School of the Arts</t>
  </si>
  <si>
    <t>North Carolina A&amp;T University</t>
  </si>
  <si>
    <t>NC School of Science &amp; Mathematics</t>
  </si>
  <si>
    <t>Notes:</t>
  </si>
  <si>
    <t>R = Must also complete Restatements w/s 430 for any prior year adjustment on this worksheet</t>
  </si>
  <si>
    <t>48C</t>
  </si>
  <si>
    <t>Chatham Hospital</t>
  </si>
  <si>
    <t>Z2</t>
  </si>
  <si>
    <t>NC Biotechnology Center</t>
  </si>
  <si>
    <t>Pay-fixed interest rate swaps</t>
  </si>
  <si>
    <t>Swaptions</t>
  </si>
  <si>
    <t>Basis swaps</t>
  </si>
  <si>
    <t>Select Type (Click here)</t>
  </si>
  <si>
    <t>manually deleted ref error.</t>
  </si>
  <si>
    <t>48T</t>
  </si>
  <si>
    <t>UNC Hlth Care-Triangle Physicians Network</t>
  </si>
  <si>
    <t>U.S. dollar equity futures</t>
  </si>
  <si>
    <t>Foreign equity futures</t>
  </si>
  <si>
    <t>Foreign exchange forwards</t>
  </si>
  <si>
    <t>48X</t>
  </si>
  <si>
    <t>263X</t>
  </si>
  <si>
    <t>Agency 
Number</t>
  </si>
  <si>
    <t>Type of Agency**</t>
  </si>
  <si>
    <t>For CAFR:</t>
  </si>
  <si>
    <t>NCAS or Offline</t>
  </si>
  <si>
    <t>For Comp Unit CAFR Package</t>
  </si>
  <si>
    <r>
      <t xml:space="preserve">Offline </t>
    </r>
    <r>
      <rPr>
        <b/>
        <sz val="14"/>
        <rFont val="Calibri"/>
        <family val="2"/>
      </rPr>
      <t>²</t>
    </r>
  </si>
  <si>
    <t>Nonmajor</t>
  </si>
  <si>
    <t>87</t>
  </si>
  <si>
    <t>48</t>
  </si>
  <si>
    <t>UNC Hlth Care Rep Unit (Combined Pkg)</t>
  </si>
  <si>
    <t>ZL</t>
  </si>
  <si>
    <t>Gateway University Research Park, Inc.</t>
  </si>
  <si>
    <t>N = CAFR Narrative sheet may also need to be completed for this worksheet</t>
  </si>
  <si>
    <t>Instructions</t>
  </si>
  <si>
    <t>–</t>
  </si>
  <si>
    <t xml:space="preserve">cells in order for the formulas to calculate properly. </t>
  </si>
  <si>
    <t>Except as noted otherwise, numbers that are to be subtracted should be entered as negative numbers in the</t>
  </si>
  <si>
    <t xml:space="preserve">copy of the worksheet with the very same formatting as the original.  The duplicated worksheet will have the </t>
  </si>
  <si>
    <t>Index Instructions</t>
  </si>
  <si>
    <t>To go directly to a specific worksheet, click on the corresponding link on the index. To return to the Index</t>
  </si>
  <si>
    <t>same name on the tab, plus a (2), (3), etc., for example 320 (2).</t>
  </si>
  <si>
    <t>Please DO NOT insert a new sheet and then copy from another worksheet to the new sheet; this will not</t>
  </si>
  <si>
    <t>produce a correct copy. Call your OSC analyst for assistance.</t>
  </si>
  <si>
    <t>Commodity futures</t>
  </si>
  <si>
    <t>Committed:</t>
  </si>
  <si>
    <t>Assigned</t>
  </si>
  <si>
    <t>Subsequent year's budget (OSC only)</t>
  </si>
  <si>
    <t>Gateway University Reaearch Park is a component unit of the UNC System.</t>
  </si>
  <si>
    <t>Z3F</t>
  </si>
  <si>
    <t>NC Global TransPark Authority Foundation</t>
  </si>
  <si>
    <t>Although part of UNC System, NCSSM is a primary NCAS agency that will continue using DSS.</t>
  </si>
  <si>
    <t>The Global TransPark Foundation is a component unit of Global TransPark; it is remaining offline.</t>
  </si>
  <si>
    <t>Purpose/Directions  - For OSC use only:</t>
  </si>
  <si>
    <t>To update all dates in workbook, enter the above dates.  This Data</t>
  </si>
  <si>
    <t>tab is the starting point and source for all dates in the workbook.</t>
  </si>
  <si>
    <t>19</t>
  </si>
  <si>
    <t>Dept. of Public Safety</t>
  </si>
  <si>
    <t xml:space="preserve">Note:  All entities complete the NCASexcl CAFR package, except the Community Colleges </t>
  </si>
  <si>
    <t>NA Narrative</t>
  </si>
  <si>
    <t>NA Excel Wsheet</t>
  </si>
  <si>
    <t>To label a worksheet as "Not Applicable" (NA), enter "NA" in the "NA Excel Wsheet" column on the Index.</t>
  </si>
  <si>
    <t xml:space="preserve">Complete the header information on the Index sheet first. This will populate the agency header information </t>
  </si>
  <si>
    <t>that do not apply as NA in the appropriate place on the Index.</t>
  </si>
  <si>
    <t>Deferred Comp &amp; NC 401(k)-Combined Pkg</t>
  </si>
  <si>
    <t>6BC</t>
  </si>
  <si>
    <t>ZG</t>
  </si>
  <si>
    <t>Centennial Authority</t>
  </si>
  <si>
    <r>
      <t xml:space="preserve">and the </t>
    </r>
    <r>
      <rPr>
        <u/>
        <sz val="12"/>
        <rFont val="Times New Roman"/>
        <family val="1"/>
      </rPr>
      <t>nonmajor</t>
    </r>
    <r>
      <rPr>
        <sz val="12"/>
        <rFont val="Times New Roman"/>
        <family val="1"/>
      </rPr>
      <t xml:space="preserve"> component units which have separate CAFR packages.</t>
    </r>
  </si>
  <si>
    <t xml:space="preserve">Nonmajor component unit - see note below </t>
  </si>
  <si>
    <t>Resumed as component unit for FY 2013(last time in CAFR was 1999)</t>
  </si>
  <si>
    <t>Reclassified to nonmajor based on GASB 61</t>
  </si>
  <si>
    <t>Reclassified to nonmajor based on GASB 61; NCAS interface monthly, Offline CAFR</t>
  </si>
  <si>
    <r>
      <rPr>
        <b/>
        <sz val="8"/>
        <rFont val="Calibri"/>
        <family val="2"/>
      </rPr>
      <t>²</t>
    </r>
    <r>
      <rPr>
        <sz val="8"/>
        <rFont val="Times New Roman"/>
        <family val="1"/>
      </rPr>
      <t xml:space="preserve"> Offline CAFR reporting for all universities starting FY 2012. Still use NCAS for monthly reporting.</t>
    </r>
  </si>
  <si>
    <t>Foreign exchange futures</t>
  </si>
  <si>
    <t>COPS</t>
  </si>
  <si>
    <t>Short Term Debt</t>
  </si>
  <si>
    <t>Click here</t>
  </si>
  <si>
    <t>Other-_____________</t>
  </si>
  <si>
    <t>Limited Obligation Bonds</t>
  </si>
  <si>
    <t>48HP</t>
  </si>
  <si>
    <t>48CW</t>
  </si>
  <si>
    <t>High Point Regional Health</t>
  </si>
  <si>
    <t>Caldwell Memorial Hospital</t>
  </si>
  <si>
    <t>CAFR contact name</t>
  </si>
  <si>
    <t>CAFR contact telephone</t>
  </si>
  <si>
    <t>Wesley Taylor</t>
  </si>
  <si>
    <t>(919) 733-7422</t>
  </si>
  <si>
    <t>Arnetha Dickerson</t>
  </si>
  <si>
    <t>(919) 807-4708</t>
  </si>
  <si>
    <t>(919) 807-2462</t>
  </si>
  <si>
    <t>(919) 807-7553</t>
  </si>
  <si>
    <t>Sue Kearney</t>
  </si>
  <si>
    <t>(919) 707-3036</t>
  </si>
  <si>
    <t>Laresia Everett</t>
  </si>
  <si>
    <t>Joe Wilson</t>
  </si>
  <si>
    <t>(919) 707-4219</t>
  </si>
  <si>
    <t>Joan Taylor Saucier</t>
  </si>
  <si>
    <t>Anita Bunch</t>
  </si>
  <si>
    <t>Elizabeth Rollinson</t>
  </si>
  <si>
    <t>(910) 251-5797x3005</t>
  </si>
  <si>
    <t>(919) 843-5183</t>
  </si>
  <si>
    <t>(828) 231-5109</t>
  </si>
  <si>
    <t>(336) 285-3028</t>
  </si>
  <si>
    <t>Greg Plemmons</t>
  </si>
  <si>
    <t>(828) 227-3108</t>
  </si>
  <si>
    <t>Frank Lord</t>
  </si>
  <si>
    <t>(336) 750-2733</t>
  </si>
  <si>
    <t>Joan Spencer</t>
  </si>
  <si>
    <t>(919) 530-6354</t>
  </si>
  <si>
    <t>Lisa McClinton</t>
  </si>
  <si>
    <t>(336) 770-3304</t>
  </si>
  <si>
    <t>Terry Dail</t>
  </si>
  <si>
    <t>(910) 343-6414</t>
  </si>
  <si>
    <t>Cindy Day Collie</t>
  </si>
  <si>
    <t>336-506-4410</t>
  </si>
  <si>
    <t>Lisa Evans</t>
  </si>
  <si>
    <t>828-254-1921 x390</t>
  </si>
  <si>
    <t>Charles Gullette</t>
  </si>
  <si>
    <t>252-940-6214</t>
  </si>
  <si>
    <t>Jay Stanley</t>
  </si>
  <si>
    <t>910-879-5503</t>
  </si>
  <si>
    <t>Samantha Reynolds</t>
  </si>
  <si>
    <t>828-694-1713</t>
  </si>
  <si>
    <t>Sheila L Galloway</t>
  </si>
  <si>
    <t>910-755-7312</t>
  </si>
  <si>
    <t>David Holman</t>
  </si>
  <si>
    <t>828-726-2222</t>
  </si>
  <si>
    <t>910-362-7074</t>
  </si>
  <si>
    <t>Christine Jonas</t>
  </si>
  <si>
    <t>Jon Kokos</t>
  </si>
  <si>
    <t>828-327-7000 x4508</t>
  </si>
  <si>
    <t>Tamara Joyner</t>
  </si>
  <si>
    <t>919-718-7498</t>
  </si>
  <si>
    <t>Mike Whiteman</t>
  </si>
  <si>
    <t>704-330-6706</t>
  </si>
  <si>
    <t>Brian Bowman</t>
  </si>
  <si>
    <t>704-484-4055</t>
  </si>
  <si>
    <t>Michelle Stiles</t>
  </si>
  <si>
    <t>910-938-6218</t>
  </si>
  <si>
    <t>Theresa S. Berens</t>
  </si>
  <si>
    <t>252-335-0821 x2214</t>
  </si>
  <si>
    <t>Laura Yarbrough</t>
  </si>
  <si>
    <t>336-249-8186 x256</t>
  </si>
  <si>
    <t>Robert Keeney</t>
  </si>
  <si>
    <t>919-686-3720 x4650</t>
  </si>
  <si>
    <t>Katherine E. Lancaster</t>
  </si>
  <si>
    <t>252-823-5166</t>
  </si>
  <si>
    <t>Robin Deaver</t>
  </si>
  <si>
    <t>910-678-8484</t>
  </si>
  <si>
    <t>Billy Bryan</t>
  </si>
  <si>
    <t>336-734-7293</t>
  </si>
  <si>
    <t>Bill Sturmer</t>
  </si>
  <si>
    <t>(704) 922-6413</t>
  </si>
  <si>
    <t>Angela Carter</t>
  </si>
  <si>
    <t>336-334-4822 x50080</t>
  </si>
  <si>
    <t>Debra Smith</t>
  </si>
  <si>
    <t>252-536-7213</t>
  </si>
  <si>
    <t>Karen.Denney</t>
  </si>
  <si>
    <t>828-627-4546</t>
  </si>
  <si>
    <t>(919) 754-2518</t>
  </si>
  <si>
    <t>Jackie McKoy</t>
  </si>
  <si>
    <t>(919) 754-2524</t>
  </si>
  <si>
    <t>Jason Holtz</t>
  </si>
  <si>
    <t>(919) 715-5552</t>
  </si>
  <si>
    <t>Joe Belnak</t>
  </si>
  <si>
    <t>(919) 301-3436</t>
  </si>
  <si>
    <t>Tony Georges</t>
  </si>
  <si>
    <t>(704) 687-5755</t>
  </si>
  <si>
    <t>Gayle Lemons</t>
  </si>
  <si>
    <t>(919) 431-3009</t>
  </si>
  <si>
    <t>Wayne Jones</t>
  </si>
  <si>
    <t>(336) 334-4386</t>
  </si>
  <si>
    <t>Sim Hodges</t>
  </si>
  <si>
    <t>(919) 877-5693</t>
  </si>
  <si>
    <t>Trina Warren</t>
  </si>
  <si>
    <t>Robert Alford</t>
  </si>
  <si>
    <t>(919) 707-0768</t>
  </si>
  <si>
    <t>(919) 807-7271</t>
  </si>
  <si>
    <t>Kim Miller</t>
  </si>
  <si>
    <t>(919) 515-6899</t>
  </si>
  <si>
    <t>David Jamison</t>
  </si>
  <si>
    <t>(828) 262-6426</t>
  </si>
  <si>
    <t>Judy King</t>
  </si>
  <si>
    <t>Gina Knight</t>
  </si>
  <si>
    <t>(252) 335-4822</t>
  </si>
  <si>
    <t>Laketha Miller</t>
  </si>
  <si>
    <t>(919) 855-3700</t>
  </si>
  <si>
    <t>(828) 433-2297</t>
  </si>
  <si>
    <t>Bud Jennings</t>
  </si>
  <si>
    <t>(919) 890-1017</t>
  </si>
  <si>
    <t>01</t>
  </si>
  <si>
    <t>02</t>
  </si>
  <si>
    <t>04</t>
  </si>
  <si>
    <t>05</t>
  </si>
  <si>
    <t>06</t>
  </si>
  <si>
    <t>07</t>
  </si>
  <si>
    <t>08</t>
  </si>
  <si>
    <t>09</t>
  </si>
  <si>
    <t>10</t>
  </si>
  <si>
    <t>11</t>
  </si>
  <si>
    <t>12</t>
  </si>
  <si>
    <t>14</t>
  </si>
  <si>
    <t>15</t>
  </si>
  <si>
    <t>16</t>
  </si>
  <si>
    <t>17</t>
  </si>
  <si>
    <t>43</t>
  </si>
  <si>
    <t>45</t>
  </si>
  <si>
    <t>46</t>
  </si>
  <si>
    <t>50</t>
  </si>
  <si>
    <t>60</t>
  </si>
  <si>
    <t>67</t>
  </si>
  <si>
    <t>Amy Penson</t>
  </si>
  <si>
    <t>828-395-1296</t>
  </si>
  <si>
    <t>LaTasha Moore</t>
  </si>
  <si>
    <t>910-296-2432</t>
  </si>
  <si>
    <t>Gwen Green</t>
  </si>
  <si>
    <t>919-209-2070</t>
  </si>
  <si>
    <t>Jessica McMahon</t>
  </si>
  <si>
    <t>252-233-6806</t>
  </si>
  <si>
    <t>Tammy Bailey</t>
  </si>
  <si>
    <t>252-789-0253</t>
  </si>
  <si>
    <t>Kathy Robinson</t>
  </si>
  <si>
    <t>828-766-1223</t>
  </si>
  <si>
    <t>Richard Mauney</t>
  </si>
  <si>
    <t>828-652-0696</t>
  </si>
  <si>
    <t>Erica Smith</t>
  </si>
  <si>
    <t>704-978-1347</t>
  </si>
  <si>
    <t>Cathy Biby</t>
  </si>
  <si>
    <t>910-576-6222 x200</t>
  </si>
  <si>
    <t>Carol Dornseif</t>
  </si>
  <si>
    <t>252-451-8365</t>
  </si>
  <si>
    <t>James Curry</t>
  </si>
  <si>
    <t>252-249-1851 x3003</t>
  </si>
  <si>
    <t>Robert Simons</t>
  </si>
  <si>
    <t>336-322-2128</t>
  </si>
  <si>
    <t>Ricky Brown</t>
  </si>
  <si>
    <t>252-493-7259</t>
  </si>
  <si>
    <t>Susan Rice</t>
  </si>
  <si>
    <t>336-633-0282</t>
  </si>
  <si>
    <t>Debbie Cashwell</t>
  </si>
  <si>
    <t>910-410-1803</t>
  </si>
  <si>
    <t>Lettie Navarrete</t>
  </si>
  <si>
    <t>910-272-3552</t>
  </si>
  <si>
    <t>Terry Bailey</t>
  </si>
  <si>
    <t>336-342-4261 x2186</t>
  </si>
  <si>
    <t>Kelly Vann</t>
  </si>
  <si>
    <t>252-862-1226</t>
  </si>
  <si>
    <t>Kizzy Lea</t>
  </si>
  <si>
    <t>704-216-7235</t>
  </si>
  <si>
    <t>Kelly Jackson</t>
  </si>
  <si>
    <t>910-592-8081 x2014</t>
  </si>
  <si>
    <t>Libba Thomas</t>
  </si>
  <si>
    <t>910-246-4971</t>
  </si>
  <si>
    <t>Michelle Brock</t>
  </si>
  <si>
    <t>704-272-5357</t>
  </si>
  <si>
    <t>Alison Soles</t>
  </si>
  <si>
    <t>910-642-7141 x345</t>
  </si>
  <si>
    <t>Karen Polyasko</t>
  </si>
  <si>
    <t>828-339-4473</t>
  </si>
  <si>
    <t>Rebecca Wall</t>
  </si>
  <si>
    <t>704-982-0121 x176</t>
  </si>
  <si>
    <t>Tony Martin</t>
  </si>
  <si>
    <t>336-386-3222</t>
  </si>
  <si>
    <t>Sharon Robertson</t>
  </si>
  <si>
    <t>828-835-4289</t>
  </si>
  <si>
    <t>Leah Englebright</t>
  </si>
  <si>
    <t>252-738-3472</t>
  </si>
  <si>
    <t>Marla Tart</t>
  </si>
  <si>
    <t>919-866-5901</t>
  </si>
  <si>
    <t>Annette Woodard</t>
  </si>
  <si>
    <t>919-739-7098</t>
  </si>
  <si>
    <t>Michael Bingham</t>
  </si>
  <si>
    <t>828-448-6020</t>
  </si>
  <si>
    <t>Anita Crunk</t>
  </si>
  <si>
    <t>336-838-6108</t>
  </si>
  <si>
    <t>Jessica Jones</t>
  </si>
  <si>
    <t>252-246-1216</t>
  </si>
  <si>
    <t>Patty Gravinese</t>
  </si>
  <si>
    <t>919-549-8850</t>
  </si>
  <si>
    <t>Larna Griffin</t>
  </si>
  <si>
    <t>919-248-4698</t>
  </si>
  <si>
    <t>John House</t>
  </si>
  <si>
    <t>919-829-8132</t>
  </si>
  <si>
    <t>Dan Halloran</t>
  </si>
  <si>
    <t>919-954-7601</t>
  </si>
  <si>
    <t>Marti Asher</t>
  </si>
  <si>
    <t>336-417-5455</t>
  </si>
  <si>
    <t>Joan Fontes</t>
  </si>
  <si>
    <t>(919) 508-5951</t>
  </si>
  <si>
    <t>Lana Davidson</t>
  </si>
  <si>
    <t>(336) 878-6399</t>
  </si>
  <si>
    <t>Madelene Brooks</t>
  </si>
  <si>
    <t>Kary Porter</t>
  </si>
  <si>
    <t>252-222-6224</t>
  </si>
  <si>
    <t>252-638-7380</t>
  </si>
  <si>
    <t>Chris Washburn</t>
  </si>
  <si>
    <t>(828) 757-5180</t>
  </si>
  <si>
    <t>(919) 807-6036</t>
  </si>
  <si>
    <t>Higher education student aid</t>
  </si>
  <si>
    <t>Highway construction/preservation</t>
  </si>
  <si>
    <t>Highway maintenance</t>
  </si>
  <si>
    <t>Capital projects/repairs and renovations</t>
  </si>
  <si>
    <t>ZM</t>
  </si>
  <si>
    <t>Economic Development Partnership of NC</t>
  </si>
  <si>
    <t>Jennifer Harkness</t>
  </si>
  <si>
    <t>(919) 447-7749</t>
  </si>
  <si>
    <t>New in 2015</t>
  </si>
  <si>
    <t>Public school captial projects/repairs &amp; renovations</t>
  </si>
  <si>
    <t>Disaster relief (OSC only)</t>
  </si>
  <si>
    <t>Mary Jane Westphal</t>
  </si>
  <si>
    <t>(252)523-1351x303</t>
  </si>
  <si>
    <t>Kathy Burckley</t>
  </si>
  <si>
    <t>Lori Oldham</t>
  </si>
  <si>
    <t>Kenneth Spayd</t>
  </si>
  <si>
    <t>(910) 521-6685</t>
  </si>
  <si>
    <t>Ellen Preston</t>
  </si>
  <si>
    <t>Tommy Clark</t>
  </si>
  <si>
    <t>(919) 807-2011</t>
  </si>
  <si>
    <t>(252)523-1351x316</t>
  </si>
  <si>
    <t>Robert Vickery</t>
  </si>
  <si>
    <t xml:space="preserve">Capital projects/Repairs and renovations </t>
  </si>
  <si>
    <t>(919) 324-1077</t>
  </si>
  <si>
    <t>Christine Jumalon</t>
  </si>
  <si>
    <t>(910) 672-1163</t>
  </si>
  <si>
    <t>Select Function/Purpose (Click here)</t>
  </si>
  <si>
    <t xml:space="preserve">                                                               Office of the State Controller                                                                </t>
  </si>
  <si>
    <t>Cindy Mixter</t>
  </si>
  <si>
    <t>(919) 807-7073/         (919) 807-7075</t>
  </si>
  <si>
    <t>Department of Military &amp; Veterans Affairs</t>
  </si>
  <si>
    <t>Department of Information Technology</t>
  </si>
  <si>
    <t>Changes for 2016/Comments</t>
  </si>
  <si>
    <t>New agency added.</t>
  </si>
  <si>
    <t>Agency name change</t>
  </si>
  <si>
    <t>Department of Environmental Quality</t>
  </si>
  <si>
    <t>2016 CAFR  Agency  Name</t>
  </si>
  <si>
    <t>Department of Natural and Cultural Resources</t>
  </si>
  <si>
    <t>Bryan Brannon</t>
  </si>
  <si>
    <t>Firoza Mistry</t>
  </si>
  <si>
    <t>(984) 974-1001</t>
  </si>
  <si>
    <t>Elizabeth Theora</t>
  </si>
  <si>
    <t>(984) 974-1002</t>
  </si>
  <si>
    <t>Brock Simonds</t>
  </si>
  <si>
    <t>(919) 784-3156</t>
  </si>
  <si>
    <t>Craig Wise</t>
  </si>
  <si>
    <t>(984) 974-1267</t>
  </si>
  <si>
    <t>Heather Iannucci</t>
  </si>
  <si>
    <t>(910) 962-3144</t>
  </si>
  <si>
    <t>Charonda Lee</t>
  </si>
  <si>
    <t>(919) 707-0087</t>
  </si>
  <si>
    <t>Cynthia Modlin</t>
  </si>
  <si>
    <t>(252) 737-4916</t>
  </si>
  <si>
    <t>Amy Causby</t>
  </si>
  <si>
    <t>Markisha Baker</t>
  </si>
  <si>
    <t>(919) 707-0614</t>
  </si>
  <si>
    <t>Mary E. Hall</t>
  </si>
  <si>
    <t>for all of the worksheets, as well as other information for certain worksheets.</t>
  </si>
  <si>
    <t>Matthew Longobardi</t>
  </si>
  <si>
    <t>(919) 716-6077</t>
  </si>
  <si>
    <t>919-821-9530</t>
  </si>
  <si>
    <t>(919) 814-3898</t>
  </si>
  <si>
    <t xml:space="preserve">Other </t>
  </si>
  <si>
    <t>Troy Scoggins</t>
  </si>
  <si>
    <t>(919) 707-0523</t>
  </si>
  <si>
    <t>—</t>
  </si>
  <si>
    <t xml:space="preserve">Matrix Pricing (M1)  </t>
  </si>
  <si>
    <t xml:space="preserve">Market Multiples (M2)  </t>
  </si>
  <si>
    <t xml:space="preserve">Present value using discounted cash flows (I1)  </t>
  </si>
  <si>
    <t xml:space="preserve">Options Pricing (I2)  </t>
  </si>
  <si>
    <t xml:space="preserve">Multiperiod Excess Earnings (I3)  </t>
  </si>
  <si>
    <t xml:space="preserve">Relief-from-royalty method (I4)  </t>
  </si>
  <si>
    <t xml:space="preserve">Depreciated replacement cost (C1)  </t>
  </si>
  <si>
    <t>(919) 707-8566</t>
  </si>
  <si>
    <t>Ashley Price</t>
  </si>
  <si>
    <t>40</t>
  </si>
  <si>
    <t>2017 CAFR  Agency  Name</t>
  </si>
  <si>
    <t>2017 Transfer Worksheets</t>
  </si>
  <si>
    <t>Transfer Accounts - Their purpose and proper use</t>
  </si>
  <si>
    <t>What is a "Transfer"?</t>
  </si>
  <si>
    <t>•</t>
  </si>
  <si>
    <t>A “transfer” that would be recorded using a transfer account would be where funds are moved from one agency to another, or within the same agency where nothing of value was received in exchange for the funds.  No product or service was produced or provided by the entity/fund receiving the money in exchange for that money.  In this case, both sides of the transaction could appropriately be recorded as a transfer.</t>
  </si>
  <si>
    <t>Transfer Accounts</t>
  </si>
  <si>
    <t>When using a transfer account, agencies must make sure appropriate communication is maintained with the parties receiving or sending the funds to ensure that both sides of the transaction are recorded consistently.</t>
  </si>
  <si>
    <t xml:space="preserve">Additional detail on transfer accounts can be obtained on OSC’s website.  </t>
  </si>
  <si>
    <t>Transfer expenditure accounts</t>
  </si>
  <si>
    <t>http://osc.nc.gov/538xxx-intragovernmental-transactions</t>
  </si>
  <si>
    <t>Transfer revenue accounts</t>
  </si>
  <si>
    <t>http://osc.nc.gov/438xxx-intragovernmental-transactions</t>
  </si>
  <si>
    <t>Statewide Operating Transfers (4380XX &amp; 5380XX)</t>
  </si>
  <si>
    <t>If there is a question regarding the appropriateness of using a statewide operating transfer account, agencies should communicate with the other agency involved to ensure both are recording consistently.  Adequate communication is critical.</t>
  </si>
  <si>
    <t>Agency Operating Transfers (4381AA &amp; 5381AA)</t>
  </si>
  <si>
    <t>Agency Nonruoutine Transfers (4384XX &amp; 5384XX)</t>
  </si>
  <si>
    <t>The use of these accounts will be rare, hence the name nonroutine.  The use will usually involve direction from OSC or OSBM.</t>
  </si>
  <si>
    <t>As with other transfer accounts, both sides of the transfer must be recorded using the 4384XX and 5384XX accounts.  (The bulk of this range of accounts is comprised of AA accounts.)</t>
  </si>
  <si>
    <t>Agency Federal Funds Transfer/Receipts (5388AA accounts)</t>
  </si>
  <si>
    <t>To record the receipt of these funds into an operational code, the agency should use the same base 6-digit account to match the 11-digit account in the federal budget code.  In the operational code receiving the federal funds from the federal budget code, the 5388AA account shows up as a revenue on related reports.  (BD701)</t>
  </si>
  <si>
    <t xml:space="preserve">C-U-GL-GRANT-RECON-RPT      </t>
  </si>
  <si>
    <t xml:space="preserve">C-U-GL-GRANT-RECON-RPT-RUN  </t>
  </si>
  <si>
    <t>Here is an example of the report.  You will see the report shows each account and its subaccounts together.  If they are in balance, the total for the account will be zero (0).</t>
  </si>
  <si>
    <t>Transfers to component units</t>
  </si>
  <si>
    <t xml:space="preserve">Component units of the State of North Carolina include the following:  </t>
  </si>
  <si>
    <t>University of North Carolina System</t>
  </si>
  <si>
    <t>State Health Plan</t>
  </si>
  <si>
    <t>NC Housing Finance Authority</t>
  </si>
  <si>
    <t>The Golden Leaf, Inc.</t>
  </si>
  <si>
    <t>NC Partnership for Children, Inc.</t>
  </si>
  <si>
    <t>Accrual of Transfers</t>
  </si>
  <si>
    <t>Year End CAFR related transfer account activity</t>
  </si>
  <si>
    <t>Year-end activity regarding transfer accounts is twofold.</t>
  </si>
  <si>
    <t>After elimination entries are complete, the only transfer balances that should remain are those that are either between GASBs or companies within the agency, or transfers external to the agency.</t>
  </si>
  <si>
    <t>The final annual CAFR will contain only net transfers between Governmental Activity and Business Type Activity.</t>
  </si>
  <si>
    <t>Summary</t>
  </si>
  <si>
    <t>Company</t>
  </si>
  <si>
    <t>4381AA</t>
  </si>
  <si>
    <t>5381AA</t>
  </si>
  <si>
    <t>Explain the purpose of transfers for all accounts over $4 million</t>
  </si>
  <si>
    <t>SCHEDULE OF INTER-AGENCY TRANSFERS</t>
  </si>
  <si>
    <t>NA-Component Units</t>
  </si>
  <si>
    <t>Account No.</t>
  </si>
  <si>
    <t>GASB No.</t>
  </si>
  <si>
    <t>Transferred From</t>
  </si>
  <si>
    <t>Description/Comments</t>
  </si>
  <si>
    <t>Transferred To</t>
  </si>
  <si>
    <t>Schedule of Inter-Agency Transfers - Operating Transfers In</t>
  </si>
  <si>
    <t>Schedule of Inter-Agency Transfers - Operating Transfers Out</t>
  </si>
  <si>
    <t>agency operating transfers:</t>
  </si>
  <si>
    <t>For all accounts with a balance that exceeds $4 million, explain the general purpose of the transfer, example:</t>
  </si>
  <si>
    <t>These worksheets must be completed for each GASB in which the following NCAS accounts are used for inter-</t>
  </si>
  <si>
    <r>
      <t xml:space="preserve">The columns titled </t>
    </r>
    <r>
      <rPr>
        <b/>
        <sz val="10"/>
        <rFont val="Arial"/>
        <family val="2"/>
      </rPr>
      <t>Agency No./Budget Code Transferred From and Agency No./Budget Code Transferred</t>
    </r>
  </si>
  <si>
    <r>
      <rPr>
        <b/>
        <sz val="10"/>
        <rFont val="Arial"/>
        <family val="2"/>
      </rPr>
      <t>To</t>
    </r>
    <r>
      <rPr>
        <sz val="10"/>
        <rFont val="Arial"/>
        <family val="2"/>
      </rPr>
      <t xml:space="preserve"> are requesting the agency number and budget code of the agency from/to which moneys are being transferred.</t>
    </r>
  </si>
  <si>
    <r>
      <t xml:space="preserve">The columns titled </t>
    </r>
    <r>
      <rPr>
        <b/>
        <sz val="10"/>
        <rFont val="Arial"/>
        <family val="2"/>
      </rPr>
      <t>GASB No. Transferred From and GASB No. Transferred To</t>
    </r>
    <r>
      <rPr>
        <sz val="10"/>
        <rFont val="Arial"/>
        <family val="2"/>
      </rPr>
      <t xml:space="preserve"> are requesting the GASB </t>
    </r>
  </si>
  <si>
    <t>number of the agency from/to which moneys are being transferred.</t>
  </si>
  <si>
    <t xml:space="preserve">Total amounts on schedule may not tie to the CAFR 52G/53P because these accounts are also used to record </t>
  </si>
  <si>
    <t>intra-agency operating transfers.</t>
  </si>
  <si>
    <t xml:space="preserve">   4381AA</t>
  </si>
  <si>
    <t xml:space="preserve">   5381AA</t>
  </si>
  <si>
    <t>Fines and forfeitures are collected in one fund and required to be transferred to another fund.</t>
  </si>
  <si>
    <t xml:space="preserve">There is no limit applicable to inter-agency operating transfers.  </t>
  </si>
  <si>
    <r>
      <t xml:space="preserve">An agency can identify any out of balance issues by running the following IE report from the </t>
    </r>
    <r>
      <rPr>
        <b/>
        <sz val="11"/>
        <color theme="1"/>
        <rFont val="Arial"/>
        <family val="2"/>
      </rPr>
      <t>GLPUBLIC</t>
    </r>
    <r>
      <rPr>
        <sz val="11"/>
        <rFont val="Arial"/>
        <family val="2"/>
      </rPr>
      <t xml:space="preserve"> library within NCAS:</t>
    </r>
  </si>
  <si>
    <t>01 North Carolina General Assembly</t>
  </si>
  <si>
    <t>Schedule Of Inter-Agency Operating Transfer Ins (550) and Transfer Outs (555)</t>
  </si>
  <si>
    <t>2017 Transfers - Interim Worksheets</t>
  </si>
  <si>
    <t>No.</t>
  </si>
  <si>
    <t>Transfers In (Account 4384AA)</t>
  </si>
  <si>
    <t>OPERATING TRANSFERS OUT (555)</t>
  </si>
  <si>
    <t>Agency No./Budget Code</t>
  </si>
  <si>
    <t>Number</t>
  </si>
  <si>
    <t>OPERATING TRANSFERS IN (550)</t>
  </si>
  <si>
    <t>Reason/Description</t>
  </si>
  <si>
    <t xml:space="preserve">   Preparer/Phone:</t>
  </si>
  <si>
    <t xml:space="preserve">   Email:</t>
  </si>
  <si>
    <t xml:space="preserve">  Agency No:</t>
  </si>
  <si>
    <t xml:space="preserve">  Agency Name:</t>
  </si>
  <si>
    <t xml:space="preserve">  GASB Fund No:</t>
  </si>
  <si>
    <t>Schedule of Agency Nonroutine Transfers</t>
  </si>
  <si>
    <t>SCHEDULE OF AGENCY NONROUTINE TRANSFERS (560)</t>
  </si>
  <si>
    <t>Schedule of Agency Nonroutine Transfers (560)</t>
  </si>
  <si>
    <t>Transfer Accounts - Purpose and Use</t>
  </si>
  <si>
    <t>550 Instructions</t>
  </si>
  <si>
    <t>555 Instructions</t>
  </si>
  <si>
    <t>Nonroutine Transfers.  These transfers can be made between various fund types.</t>
  </si>
  <si>
    <t>During the year an agency will make transfers that affect fund balance/equity, which are recorded as Agency</t>
  </si>
  <si>
    <t xml:space="preserve">Agency Nonroutine Transfers are nonrecurring transfers of fund balance/equity between funds - for example, </t>
  </si>
  <si>
    <t>transfers of residual balances of discontinued funds to the General Fund or to a debt service fund, or the transfer of</t>
  </si>
  <si>
    <t>a specific program from one agency to another agency.</t>
  </si>
  <si>
    <t>Normally, an agency nonroutine transfer out (in a governmnetal fund's operating statement) is offset by an agency</t>
  </si>
  <si>
    <t>nonroutine transfer in.</t>
  </si>
  <si>
    <t xml:space="preserve">In governmental funds, agency nonroutine transfers of fund equity will not occur if the transfer is going to or coming </t>
  </si>
  <si>
    <t xml:space="preserve">from an agency fund.  These transfers will be reflected as an operating transfer in the governmental fund.  All </t>
  </si>
  <si>
    <t>governmental fund fixed assets are reported in the account group.</t>
  </si>
  <si>
    <t xml:space="preserve">NOTE:  Each amount recorded in NCAS Account 4384AA for agency nonroutine transfers in and NCAS Account </t>
  </si>
  <si>
    <t>5384AA for agency nonroutine transfers out must be identified on this worksheet.</t>
  </si>
  <si>
    <t>560 Instructions</t>
  </si>
  <si>
    <t>Transfer Interim Worksheet Instructions</t>
  </si>
  <si>
    <t>Due Date: May 1, 2017</t>
  </si>
  <si>
    <r>
      <t>Please complete the necessary transfer worksheets for the</t>
    </r>
    <r>
      <rPr>
        <b/>
        <sz val="10"/>
        <rFont val="Arial"/>
        <family val="2"/>
      </rPr>
      <t xml:space="preserve"> first 9 months </t>
    </r>
    <r>
      <rPr>
        <sz val="10"/>
        <rFont val="Arial"/>
        <family val="2"/>
      </rPr>
      <t>of this fiscal period (transfer transactions</t>
    </r>
  </si>
  <si>
    <r>
      <t xml:space="preserve">that occurred between July 2016 - March 2017) and submit to OSC by </t>
    </r>
    <r>
      <rPr>
        <b/>
        <sz val="10"/>
        <rFont val="Arial"/>
        <family val="2"/>
      </rPr>
      <t>May 1, 2017</t>
    </r>
    <r>
      <rPr>
        <sz val="10"/>
        <rFont val="Arial"/>
        <family val="2"/>
      </rPr>
      <t xml:space="preserve">.   </t>
    </r>
  </si>
  <si>
    <t>Meera Phaltankar</t>
  </si>
  <si>
    <t>(919) 807-3626</t>
  </si>
  <si>
    <t>Kim VanMetre</t>
  </si>
  <si>
    <t>(919) 754-6549</t>
  </si>
  <si>
    <t>Cheryl Davis</t>
  </si>
  <si>
    <t>(919) 814-4633</t>
  </si>
  <si>
    <t>Peizhu Liu</t>
  </si>
  <si>
    <t>(984) 974-1041</t>
  </si>
  <si>
    <t>(919) 416-2870</t>
  </si>
  <si>
    <t>Aimee Turner</t>
  </si>
  <si>
    <t>(919) 962-7008</t>
  </si>
  <si>
    <t xml:space="preserve">Example:  There is a transfer out from a special revenue fund and the transfer in goes to an agency fund (Agency </t>
  </si>
  <si>
    <t xml:space="preserve">funds are part of the fiduciary fund.  Agency funds are used to account for the assets held for distribution by the </t>
  </si>
  <si>
    <t xml:space="preserve">assets).  This should be shown as an operating expenditure in the special revenue fund, not as an agency </t>
  </si>
  <si>
    <t>nonroutine transfer out.</t>
  </si>
  <si>
    <t xml:space="preserve">state as an agent for another entity for which the state has custodial responsibility and accounts for the flow of </t>
  </si>
  <si>
    <t xml:space="preserve">These worksheets will assist the agency in verifying that transactions recorded as transfers are properly classified </t>
  </si>
  <si>
    <t xml:space="preserve">(adequate communication is critical with the to/from agencies), and in identifying areas where more specific </t>
  </si>
  <si>
    <t xml:space="preserve">account titles are needed.  These will also identify areas where transactions need to be recorded to separate </t>
  </si>
  <si>
    <t>account numbers.</t>
  </si>
  <si>
    <r>
      <t xml:space="preserve">Right click on the tab of the sheet you wish to copy, then select </t>
    </r>
    <r>
      <rPr>
        <u/>
        <sz val="10.5"/>
        <rFont val="Arial"/>
        <family val="2"/>
      </rPr>
      <t>Move or Copy…</t>
    </r>
    <r>
      <rPr>
        <sz val="10.5"/>
        <rFont val="Arial"/>
        <family val="2"/>
      </rPr>
      <t xml:space="preserve">, click </t>
    </r>
    <r>
      <rPr>
        <u/>
        <sz val="10.5"/>
        <rFont val="Arial"/>
        <family val="2"/>
      </rPr>
      <t>Create a copy</t>
    </r>
    <r>
      <rPr>
        <sz val="10.5"/>
        <rFont val="Arial"/>
        <family val="2"/>
      </rPr>
      <t xml:space="preserve">, then </t>
    </r>
  </si>
  <si>
    <r>
      <rPr>
        <sz val="10.5"/>
        <rFont val="Arial"/>
        <family val="2"/>
      </rPr>
      <t xml:space="preserve">select from the list </t>
    </r>
    <r>
      <rPr>
        <u/>
        <sz val="10.5"/>
        <rFont val="Arial"/>
        <family val="2"/>
      </rPr>
      <t>Before sheet</t>
    </r>
    <r>
      <rPr>
        <sz val="10.5"/>
        <rFont val="Arial"/>
        <family val="2"/>
      </rPr>
      <t xml:space="preserve"> to indicate where you want the copy placed, then click </t>
    </r>
    <r>
      <rPr>
        <u/>
        <sz val="10.5"/>
        <rFont val="Arial"/>
        <family val="2"/>
      </rPr>
      <t>OK</t>
    </r>
    <r>
      <rPr>
        <sz val="10.5"/>
        <rFont val="Arial"/>
        <family val="2"/>
      </rPr>
      <t>. This will create a</t>
    </r>
  </si>
  <si>
    <r>
      <t xml:space="preserve">Please pay careful attention in filling out the Index sheet, marking all </t>
    </r>
    <r>
      <rPr>
        <u/>
        <sz val="10.5"/>
        <rFont val="Arial"/>
        <family val="2"/>
      </rPr>
      <t xml:space="preserve">worksheets and narratives </t>
    </r>
  </si>
  <si>
    <t>In the course of normal business, agencies will have need to transfer funds between budget funds/codes within the same agency, or between agencies.  When this transfer is a “something for nothing” movement of funds, transfer accounts are appropriate.</t>
  </si>
  <si>
    <t>Agencies are constantly asked to “transfer” funds to someone else.  This request may come through an invoice, legislation, memo, or other means; however, this does not always mean a transfer account will be used.</t>
  </si>
  <si>
    <t>An agency paying their telephone bill or its Motor Fleet bill may “transfer” the funds to DIT or DOA, however, these funds are payment for services and would use revenue/reimbursement and expenditure accounts related to purchased services instead of transfer accounts.</t>
  </si>
  <si>
    <t>Legislation may require an agency “transfer” funds to a university or community college to assist with a grant or other activity.  This movement of funds would most likely be recorded as State Aid in/out or possibly a payment for services if value was received by the agency; but it would not be recorded with a transfer account.</t>
  </si>
  <si>
    <t>An agency can “transfer” funds to another agency to pay them for services rendered on a joint project.  This payment would be recorded using appropriate revenue/reimbursement and expenditure accounts and not transfer accounts.</t>
  </si>
  <si>
    <t>If there is any doubt regarding the proper accounting treatment of a financial transaction, staff should contact the Statewide Accounting Division within the NC Office of the State Controller for guidance.</t>
  </si>
  <si>
    <r>
      <t xml:space="preserve">There are several types of transfer accounts.  Their definitions, along with appropriate uses, are detailed in this document.   </t>
    </r>
    <r>
      <rPr>
        <b/>
        <sz val="11"/>
        <color theme="1"/>
        <rFont val="Arial"/>
        <family val="2"/>
      </rPr>
      <t>If one side of a transaction is recorded using a transfer account, the other side of the transaction must also be recorded using a transfer account.</t>
    </r>
  </si>
  <si>
    <t>Communication is critical because at fiscal year-end, both agencies and OSC must reconcile all transfers to ensure both sides of the transaction were recorded properly and that transfers-in balance to transfers-out at a statewide level.  Additional information regarding year-end processes related to transfers are detailed below.</t>
  </si>
  <si>
    <t xml:space="preserve">Statewide operating transfer accounts are established by OSC to facilitate transfer of funds for specific purposes, most of which are legislatively mandated.  This account series also includes transfer accounts established to accomplish the year-end carryforward of appropriations approved by OSBM. </t>
  </si>
  <si>
    <t>These accounts are to be used only for their stated purposes and both the transfer out, as well as the transfer in, must utilize the appropriate 4380XX or 5380XX account.</t>
  </si>
  <si>
    <r>
      <t xml:space="preserve">Agency Operating Transfers are legally authorized transfers of financial resources from a fund designated to receive revenues to a fund that is authorized to spend the money and incur the expenditures. These transfers may occur within the same GASB fund, budget fund or different funds; and within the same department or between different departments. Reimbursements for services by other state agencies through internal service funds are </t>
    </r>
    <r>
      <rPr>
        <b/>
        <sz val="11"/>
        <color theme="1"/>
        <rFont val="Arial"/>
        <family val="2"/>
      </rPr>
      <t>not</t>
    </r>
    <r>
      <rPr>
        <sz val="11"/>
        <color theme="1"/>
        <rFont val="Arial"/>
        <family val="2"/>
      </rPr>
      <t xml:space="preserve"> transfers.</t>
    </r>
  </si>
  <si>
    <t>Agency operating transfer accounts are in an Agency Assigned (AA) range to allow agencies to create as many accounts as necessary to adequately track where money comes from and where it goes.  It is critical the account name contain sufficient/accurate information on the nature of the transfer.</t>
  </si>
  <si>
    <r>
      <t xml:space="preserve">If one side of the transaction is recorded with a 4381 or 5381 account, the other side of the transaction </t>
    </r>
    <r>
      <rPr>
        <b/>
        <sz val="11"/>
        <color theme="1"/>
        <rFont val="Arial"/>
        <family val="2"/>
      </rPr>
      <t>MUST</t>
    </r>
    <r>
      <rPr>
        <sz val="11"/>
        <color theme="1"/>
        <rFont val="Arial"/>
        <family val="2"/>
      </rPr>
      <t xml:space="preserve"> be recorded with the opposite account (i.e. if a transfer out is recorded with a 5381AA account, the receipt of the funds must be recorded with a 4381AA account).  You cannot transfer between funds by debiting and crediting the same account in different funds.</t>
    </r>
  </si>
  <si>
    <t>If there is a question regarding the appropriateness of using an agency operating transfer account, the initiating agency should communicate with the other agency involved to ensure both are recording consistently.  Adequate communication is critical.</t>
  </si>
  <si>
    <r>
      <t>Note:</t>
    </r>
    <r>
      <rPr>
        <sz val="11"/>
        <rFont val="Arial"/>
        <family val="2"/>
      </rPr>
      <t xml:space="preserve"> The 5381AA/4381AA accounts should </t>
    </r>
    <r>
      <rPr>
        <b/>
        <sz val="11"/>
        <rFont val="Arial"/>
        <family val="2"/>
      </rPr>
      <t>NOT</t>
    </r>
    <r>
      <rPr>
        <sz val="11"/>
        <rFont val="Arial"/>
        <family val="2"/>
      </rPr>
      <t xml:space="preserve">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r>
  </si>
  <si>
    <t xml:space="preserve">Nonroutine transfers of equity between funds, for example, transferring of programs, closing out capital projects funds, or transfer of remaining fund equity of a discontinued fund.  This account is for use only by primary government agencies; it is not valid for universities and other component units. </t>
  </si>
  <si>
    <t>If there is a question regarding the appropriateness of using an agency nonroutine transfer account, the initiating agency should communicate with the other agency involved to ensure both are recording consistently.  Adequate communication is critical.</t>
  </si>
  <si>
    <t>Agencies that rely on federal funding to cover or supplement a portion of its operations draw down funds from the federal government.  This is normally accomplished by drawing the funds into a 3 type federal budget code, then transferring the funds from the 3 type budget code to an operational budget code (1 type, 2 type, or 4 type budget code.)  The receipt of the federal funds into a 3 type budget code will be coded to a 4321AA Federal Grants revenue account.</t>
  </si>
  <si>
    <t>To record this transfer of funds, an agency will establish a 5388AA account in the federal budget code, usually with a fiscal year identifier in the 10th and 11th position of the account to record the transfer out.  This transaction will show up as an expenditure on related reports. (BD701F)</t>
  </si>
  <si>
    <t>The same base account is used for both an expenditure and a revenue so that the account will net out to zero at the company/GASB fund level.  In the event they do not net to zero, most likely accounting entries were made/not made in error.</t>
  </si>
  <si>
    <r>
      <t xml:space="preserve">As noted above in the Agency Operating Transfers section, transactions between the primary government and a component unit </t>
    </r>
    <r>
      <rPr>
        <b/>
        <sz val="11"/>
        <color theme="1"/>
        <rFont val="Arial"/>
        <family val="2"/>
      </rPr>
      <t>cannot/should not be</t>
    </r>
    <r>
      <rPr>
        <sz val="11"/>
        <color theme="1"/>
        <rFont val="Arial"/>
        <family val="2"/>
      </rPr>
      <t xml:space="preserve"> recorded as a transfer.  They must be recorded as revenues and expenditures.</t>
    </r>
  </si>
  <si>
    <t xml:space="preserve">As a general rule, transfers should be recorded on the cash basis only (when the funds actually transfer between entities) and not accrued.  There may be exceptions to the rule.  In the case of an exception, both sides (both transfer out and transfer in) must be accrued by their respective agency/entity.  </t>
  </si>
  <si>
    <r>
      <t xml:space="preserve"> </t>
    </r>
    <r>
      <rPr>
        <b/>
        <sz val="11"/>
        <color theme="1"/>
        <rFont val="Arial"/>
        <family val="2"/>
      </rPr>
      <t>Agencies</t>
    </r>
    <r>
      <rPr>
        <sz val="11"/>
        <rFont val="Arial"/>
        <family val="2"/>
      </rPr>
      <t xml:space="preserve"> - Agencies must reconcile their transfer accounts and eliminate any transfers that were within the same company and same GASB fund.  This involves matching up the 438xxx and 538xxx balances that were internal to both a GASB and a company.  Where the amounts offset each other (debit balance equals credit balance), both sides can be eliminated in the 13th period.   The elimination entry will be done with a 6/30 date and will reduce revenues and expenditures by the same amount.  This allows for the transfer balances to remain on the cash basis budgetary reports while being removed for the accrual basis CAFR reports.</t>
    </r>
  </si>
  <si>
    <r>
      <rPr>
        <b/>
        <sz val="11"/>
        <color theme="1"/>
        <rFont val="Arial"/>
        <family val="2"/>
      </rPr>
      <t>OSC</t>
    </r>
    <r>
      <rPr>
        <sz val="11"/>
        <rFont val="Arial"/>
        <family val="2"/>
      </rPr>
      <t xml:space="preserve"> - OSC must reconcile all transfers on both a GASB and Statewide basis.  To do this, all remaining transfers that were not eliminated by agencies must be reviewed, and both the revenue side and the expenditure side must balance.  In the event these do not balance, research is performed by OSC staff to determine where the error occurred, and correcting entries are made, either to the NCAS system or in OSC’s CAFR work papers.</t>
    </r>
  </si>
  <si>
    <t xml:space="preserve">Once transfers are balanced on a statewide level, eliminations are performed to reduce revenues and expenditures by equal amounts to remove transfers that were internal to governmental activity or internal to business type activity.
</t>
  </si>
  <si>
    <t>The proper recording of transfers, both within agencies and between agencies, is critical to ensure year-end and CAFR processes can be performed in an efficient and effective manner.  Agencies should take the necessary steps throughout the year to communicate with the appropriate individuals to make sure transfers are recorded correctly throughout the year.  Questions regarding the proper use of transfer accounts can always be referred to your OSC analyst.</t>
  </si>
  <si>
    <t>File revision date: 02/09/17</t>
  </si>
  <si>
    <t>Transfers Out (Account 5384AA)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</si>
</sst>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 ;\(#,###\)"/>
    <numFmt numFmtId="165" formatCode="&quot;$&quot;* #,###\ ;&quot;$&quot;* \(#,###\);&quot;$&quot;* \-\ \ \ \ \ \ "/>
    <numFmt numFmtId="166" formatCode="* #,###\ ;* \(#,###\);* \-\ \ \ \ \ \ "/>
    <numFmt numFmtId="167" formatCode="[&lt;=9999999]###\-####;\(###\)\ ###\-####"/>
    <numFmt numFmtId="168" formatCode="#,##0.00_);\(#,##0.00\);;"/>
    <numFmt numFmtId="169" formatCode="#,##0.00_);\(#,##0.00\);* \ \-\ \ \ \ \ "/>
    <numFmt numFmtId="170" formatCode="m/d/yyyy;@"/>
    <numFmt numFmtId="171" formatCode="&quot;$&quot;#,##0\ ;\(&quot;$&quot;#,##0\);@*."/>
  </numFmts>
  <fonts count="88">
    <font>
      <sz val="10"/>
      <name val="Arial"/>
    </font>
    <font>
      <sz val="11"/>
      <color theme="1"/>
      <name val="Calibri"/>
      <family val="2"/>
      <scheme val="minor"/>
    </font>
    <font>
      <sz val="10"/>
      <name val="Arial"/>
      <family val="2"/>
    </font>
    <font>
      <b/>
      <sz val="12"/>
      <name val="Arial"/>
      <family val="2"/>
    </font>
    <font>
      <b/>
      <sz val="10"/>
      <name val="Arial"/>
      <family val="2"/>
    </font>
    <font>
      <sz val="12"/>
      <name val="Arial"/>
      <family val="2"/>
    </font>
    <font>
      <sz val="10"/>
      <name val="Arial"/>
      <family val="2"/>
    </font>
    <font>
      <sz val="10"/>
      <name val="MS Sans Serif"/>
      <family val="2"/>
    </font>
    <font>
      <b/>
      <sz val="12"/>
      <name val="Times New Roman"/>
      <family val="1"/>
    </font>
    <font>
      <sz val="12"/>
      <name val="Times New Roman"/>
      <family val="1"/>
    </font>
    <font>
      <sz val="9"/>
      <name val="Arial"/>
      <family val="2"/>
    </font>
    <font>
      <sz val="8"/>
      <name val="Arial"/>
      <family val="2"/>
    </font>
    <font>
      <b/>
      <sz val="12"/>
      <name val="Book Antiqua"/>
      <family val="1"/>
    </font>
    <font>
      <sz val="12"/>
      <name val="Book Antiqua"/>
      <family val="1"/>
    </font>
    <font>
      <i/>
      <sz val="10"/>
      <name val="Arial"/>
      <family val="2"/>
    </font>
    <font>
      <sz val="10"/>
      <name val="Helv"/>
    </font>
    <font>
      <i/>
      <sz val="10"/>
      <name val="Arial"/>
      <family val="2"/>
    </font>
    <font>
      <u/>
      <sz val="10"/>
      <color indexed="12"/>
      <name val="Arial"/>
      <family val="2"/>
    </font>
    <font>
      <sz val="12"/>
      <name val="Times New Roman"/>
      <family val="1"/>
    </font>
    <font>
      <b/>
      <sz val="12"/>
      <name val="Times New Roman"/>
      <family val="1"/>
    </font>
    <font>
      <b/>
      <u/>
      <sz val="12"/>
      <name val="Times New Roman"/>
      <family val="1"/>
    </font>
    <font>
      <sz val="12"/>
      <name val="MS Sans Serif"/>
      <family val="2"/>
    </font>
    <font>
      <b/>
      <sz val="10"/>
      <name val="MS Sans Serif"/>
      <family val="2"/>
    </font>
    <font>
      <b/>
      <sz val="12"/>
      <name val="MS Sans Serif"/>
      <family val="2"/>
    </font>
    <font>
      <b/>
      <sz val="11"/>
      <name val="Arial"/>
      <family val="2"/>
    </font>
    <font>
      <sz val="10"/>
      <name val="Times New Roman"/>
      <family val="1"/>
    </font>
    <font>
      <b/>
      <sz val="12"/>
      <color indexed="12"/>
      <name val="Arial"/>
      <family val="2"/>
    </font>
    <font>
      <sz val="10"/>
      <color indexed="12"/>
      <name val="Arial"/>
      <family val="2"/>
    </font>
    <font>
      <sz val="20"/>
      <color indexed="10"/>
      <name val="Arial"/>
      <family val="2"/>
    </font>
    <font>
      <sz val="8"/>
      <name val="Times New Roman"/>
      <family val="1"/>
    </font>
    <font>
      <sz val="11"/>
      <name val="Times New Roman"/>
      <family val="1"/>
    </font>
    <font>
      <u/>
      <sz val="10"/>
      <color indexed="12"/>
      <name val="Arial"/>
      <family val="2"/>
    </font>
    <font>
      <sz val="8"/>
      <name val="Arial"/>
      <family val="2"/>
    </font>
    <font>
      <b/>
      <sz val="14"/>
      <name val="Calibri"/>
      <family val="2"/>
    </font>
    <font>
      <sz val="9"/>
      <name val="Times New Roman"/>
      <family val="1"/>
    </font>
    <font>
      <sz val="10.5"/>
      <name val="Arial"/>
      <family val="2"/>
    </font>
    <font>
      <u/>
      <sz val="12"/>
      <name val="Times New Roman"/>
      <family val="1"/>
    </font>
    <font>
      <b/>
      <sz val="8"/>
      <name val="Calibri"/>
      <family val="2"/>
    </font>
    <font>
      <sz val="8"/>
      <name val="Arial"/>
      <family val="2"/>
    </font>
    <font>
      <sz val="11"/>
      <color indexed="8"/>
      <name val="Calibri"/>
      <family val="2"/>
    </font>
    <font>
      <sz val="10"/>
      <color indexed="8"/>
      <name val="Arial"/>
      <family val="2"/>
    </font>
    <font>
      <sz val="10"/>
      <name val="Calibri"/>
      <family val="2"/>
    </font>
    <font>
      <sz val="11"/>
      <color indexed="16"/>
      <name val="Calibri"/>
      <family val="2"/>
    </font>
    <font>
      <sz val="11"/>
      <name val="Calibri"/>
      <family val="2"/>
    </font>
    <font>
      <b/>
      <sz val="11"/>
      <color indexed="10"/>
      <name val="Calibri"/>
      <family val="2"/>
    </font>
    <font>
      <sz val="11"/>
      <color indexed="10"/>
      <name val="Calibri"/>
      <family val="2"/>
    </font>
    <font>
      <sz val="11"/>
      <color indexed="12"/>
      <name val="Calibri"/>
      <family val="2"/>
    </font>
    <font>
      <u/>
      <sz val="11"/>
      <name val="Calibri"/>
      <family val="2"/>
    </font>
    <font>
      <b/>
      <sz val="11"/>
      <name val="Calibri"/>
      <family val="2"/>
    </font>
    <font>
      <b/>
      <sz val="12"/>
      <name val="Calibri"/>
      <family val="2"/>
    </font>
    <font>
      <u/>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font>
    <font>
      <b/>
      <sz val="11"/>
      <color theme="1"/>
      <name val="Calibri"/>
      <family val="2"/>
      <scheme val="minor"/>
    </font>
    <font>
      <sz val="11"/>
      <color rgb="FFFF0000"/>
      <name val="Calibri"/>
      <family val="2"/>
      <scheme val="minor"/>
    </font>
    <font>
      <sz val="12"/>
      <color rgb="FF000000"/>
      <name val="Times New Roman"/>
      <family val="1"/>
    </font>
    <font>
      <u/>
      <sz val="11"/>
      <color theme="10"/>
      <name val="Calibri"/>
      <family val="2"/>
      <scheme val="minor"/>
    </font>
    <font>
      <sz val="10"/>
      <color indexed="10"/>
      <name val="MS Sans Serif"/>
      <family val="2"/>
    </font>
    <font>
      <b/>
      <sz val="11"/>
      <color theme="1"/>
      <name val="Arial"/>
      <family val="2"/>
    </font>
    <font>
      <sz val="11"/>
      <color theme="1"/>
      <name val="Arial"/>
      <family val="2"/>
    </font>
    <font>
      <b/>
      <u/>
      <sz val="11"/>
      <color theme="1"/>
      <name val="Arial"/>
      <family val="2"/>
    </font>
    <font>
      <u/>
      <sz val="11"/>
      <color theme="10"/>
      <name val="Arial"/>
      <family val="2"/>
    </font>
    <font>
      <sz val="11"/>
      <name val="Arial"/>
      <family val="2"/>
    </font>
    <font>
      <b/>
      <u/>
      <sz val="11"/>
      <name val="Arial"/>
      <family val="2"/>
    </font>
    <font>
      <b/>
      <sz val="11"/>
      <color indexed="16"/>
      <name val="Arial"/>
      <family val="2"/>
    </font>
    <font>
      <sz val="11"/>
      <color indexed="16"/>
      <name val="Arial"/>
      <family val="2"/>
    </font>
    <font>
      <sz val="10.5"/>
      <color indexed="10"/>
      <name val="Arial"/>
      <family val="2"/>
    </font>
    <font>
      <sz val="11"/>
      <color indexed="12"/>
      <name val="Arial"/>
      <family val="2"/>
    </font>
    <font>
      <sz val="11"/>
      <color indexed="10"/>
      <name val="Arial"/>
      <family val="2"/>
    </font>
    <font>
      <b/>
      <sz val="11"/>
      <color indexed="14"/>
      <name val="Arial"/>
      <family val="2"/>
    </font>
    <font>
      <b/>
      <sz val="9"/>
      <name val="Arial"/>
      <family val="2"/>
    </font>
    <font>
      <b/>
      <sz val="10.5"/>
      <name val="Arial"/>
      <family val="2"/>
    </font>
    <font>
      <b/>
      <u/>
      <sz val="10.5"/>
      <name val="Arial"/>
      <family val="2"/>
    </font>
    <font>
      <u/>
      <sz val="10.5"/>
      <name val="Arial"/>
      <family val="2"/>
    </font>
  </fonts>
  <fills count="37">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0">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2">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15" applyNumberFormat="0" applyAlignment="0" applyProtection="0"/>
    <xf numFmtId="171" fontId="10" fillId="0" borderId="0"/>
    <xf numFmtId="0" fontId="55" fillId="32" borderId="1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8" fontId="15" fillId="0" borderId="0" applyFont="0" applyFill="0" applyBorder="0" applyAlignment="0" applyProtection="0"/>
    <xf numFmtId="0" fontId="16" fillId="0" borderId="1">
      <alignment horizontal="right"/>
      <protection locked="0"/>
    </xf>
    <xf numFmtId="0" fontId="14" fillId="0" borderId="1">
      <alignment horizontal="right"/>
      <protection locked="0"/>
    </xf>
    <xf numFmtId="0" fontId="14" fillId="0" borderId="1">
      <alignment horizontal="right"/>
      <protection locked="0"/>
    </xf>
    <xf numFmtId="0" fontId="56" fillId="0" borderId="0" applyNumberFormat="0" applyFill="0" applyBorder="0" applyAlignment="0" applyProtection="0"/>
    <xf numFmtId="0" fontId="57" fillId="33" borderId="0" applyNumberFormat="0" applyBorder="0" applyAlignment="0" applyProtection="0"/>
    <xf numFmtId="0" fontId="58" fillId="0" borderId="17" applyNumberFormat="0" applyFill="0" applyAlignment="0" applyProtection="0"/>
    <xf numFmtId="0" fontId="59" fillId="0" borderId="18" applyNumberFormat="0" applyFill="0" applyAlignment="0" applyProtection="0"/>
    <xf numFmtId="0" fontId="60" fillId="0" borderId="19" applyNumberFormat="0" applyFill="0" applyAlignment="0" applyProtection="0"/>
    <xf numFmtId="0" fontId="60" fillId="0" borderId="0" applyNumberFormat="0" applyFill="0" applyBorder="0" applyAlignment="0" applyProtection="0"/>
    <xf numFmtId="0" fontId="9" fillId="0" borderId="2">
      <protection locked="0"/>
    </xf>
    <xf numFmtId="0" fontId="13" fillId="0" borderId="2" applyBorder="0">
      <protection locked="0"/>
    </xf>
    <xf numFmtId="0" fontId="8" fillId="0" borderId="0">
      <protection locked="0"/>
    </xf>
    <xf numFmtId="0" fontId="12" fillId="0" borderId="0">
      <protection locked="0"/>
    </xf>
    <xf numFmtId="15" fontId="10" fillId="0" borderId="1" applyNumberFormat="0">
      <protection locked="0"/>
    </xf>
    <xf numFmtId="0" fontId="17"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34" borderId="15" applyNumberFormat="0" applyAlignment="0" applyProtection="0"/>
    <xf numFmtId="0" fontId="63" fillId="0" borderId="20" applyNumberFormat="0" applyFill="0" applyAlignment="0" applyProtection="0"/>
    <xf numFmtId="0" fontId="64" fillId="35" borderId="0" applyNumberFormat="0" applyBorder="0" applyAlignment="0" applyProtection="0"/>
    <xf numFmtId="164" fontId="32" fillId="0" borderId="0">
      <protection locked="0"/>
    </xf>
    <xf numFmtId="164" fontId="11" fillId="0" borderId="0">
      <protection locked="0"/>
    </xf>
    <xf numFmtId="0" fontId="7" fillId="0" borderId="0"/>
    <xf numFmtId="164" fontId="11" fillId="0" borderId="0">
      <protection locked="0"/>
    </xf>
    <xf numFmtId="0" fontId="51" fillId="0" borderId="0"/>
    <xf numFmtId="0" fontId="51" fillId="0" borderId="0"/>
    <xf numFmtId="0" fontId="7" fillId="0" borderId="0"/>
    <xf numFmtId="0" fontId="2" fillId="0" borderId="0"/>
    <xf numFmtId="0" fontId="2" fillId="0" borderId="0"/>
    <xf numFmtId="0" fontId="6" fillId="0" borderId="0"/>
    <xf numFmtId="0" fontId="2" fillId="0" borderId="0"/>
    <xf numFmtId="0" fontId="2" fillId="0" borderId="0"/>
    <xf numFmtId="166" fontId="11" fillId="0" borderId="0">
      <protection locked="0"/>
    </xf>
    <xf numFmtId="166" fontId="38" fillId="0" borderId="0">
      <protection locked="0"/>
    </xf>
    <xf numFmtId="166" fontId="11" fillId="0" borderId="0">
      <protection locked="0"/>
    </xf>
    <xf numFmtId="0" fontId="10" fillId="0" borderId="0"/>
    <xf numFmtId="0" fontId="10" fillId="0" borderId="0"/>
    <xf numFmtId="0" fontId="7" fillId="0" borderId="0"/>
    <xf numFmtId="0" fontId="7" fillId="0" borderId="0"/>
    <xf numFmtId="0" fontId="7" fillId="0" borderId="0"/>
    <xf numFmtId="0" fontId="7" fillId="0" borderId="0"/>
    <xf numFmtId="0" fontId="2" fillId="0" borderId="0"/>
    <xf numFmtId="0" fontId="39" fillId="36" borderId="21" applyNumberFormat="0" applyFont="0" applyAlignment="0" applyProtection="0"/>
    <xf numFmtId="165" fontId="11" fillId="0" borderId="0">
      <protection locked="0"/>
    </xf>
    <xf numFmtId="166" fontId="11" fillId="0" borderId="0">
      <protection locked="0"/>
    </xf>
    <xf numFmtId="165" fontId="11" fillId="0" borderId="3">
      <protection locked="0"/>
    </xf>
    <xf numFmtId="166" fontId="11" fillId="0" borderId="4">
      <protection locked="0"/>
    </xf>
    <xf numFmtId="169" fontId="11" fillId="0" borderId="0"/>
    <xf numFmtId="169" fontId="11" fillId="0" borderId="3"/>
    <xf numFmtId="169" fontId="11" fillId="0" borderId="4"/>
    <xf numFmtId="0" fontId="65" fillId="31" borderId="22" applyNumberFormat="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1" fillId="0" borderId="0"/>
    <xf numFmtId="0" fontId="70" fillId="0" borderId="0" applyNumberFormat="0" applyFill="0" applyBorder="0" applyAlignment="0" applyProtection="0"/>
    <xf numFmtId="0" fontId="7" fillId="0" borderId="0"/>
    <xf numFmtId="0" fontId="7" fillId="0" borderId="0"/>
    <xf numFmtId="0" fontId="7" fillId="0" borderId="0"/>
    <xf numFmtId="0" fontId="7" fillId="0" borderId="0"/>
  </cellStyleXfs>
  <cellXfs count="289">
    <xf numFmtId="0" fontId="0" fillId="0" borderId="0" xfId="0"/>
    <xf numFmtId="0" fontId="5" fillId="0" borderId="0" xfId="0" applyFont="1"/>
    <xf numFmtId="0" fontId="0" fillId="0" borderId="0" xfId="0" applyBorder="1"/>
    <xf numFmtId="0" fontId="0" fillId="0" borderId="0" xfId="0" applyAlignment="1">
      <alignment horizontal="left"/>
    </xf>
    <xf numFmtId="0" fontId="18" fillId="0" borderId="0" xfId="0" applyFont="1" applyAlignment="1" applyProtection="1">
      <alignment horizontal="center"/>
      <protection hidden="1"/>
    </xf>
    <xf numFmtId="0" fontId="18" fillId="0" borderId="0" xfId="0" applyFont="1" applyProtection="1">
      <protection hidden="1"/>
    </xf>
    <xf numFmtId="49" fontId="18" fillId="0" borderId="0" xfId="0" applyNumberFormat="1" applyFont="1" applyAlignment="1" applyProtection="1">
      <alignment horizontal="center"/>
      <protection hidden="1"/>
    </xf>
    <xf numFmtId="0" fontId="28" fillId="0" borderId="0" xfId="78" applyFont="1" applyAlignment="1" applyProtection="1">
      <alignment vertical="top"/>
      <protection hidden="1"/>
    </xf>
    <xf numFmtId="0" fontId="19" fillId="0" borderId="0" xfId="0" applyFont="1" applyProtection="1">
      <protection hidden="1"/>
    </xf>
    <xf numFmtId="15" fontId="18" fillId="0" borderId="0" xfId="0" applyNumberFormat="1" applyFont="1" applyAlignment="1" applyProtection="1">
      <alignment horizontal="center"/>
      <protection hidden="1"/>
    </xf>
    <xf numFmtId="0" fontId="18" fillId="0" borderId="5" xfId="0" applyFont="1" applyBorder="1" applyAlignment="1" applyProtection="1">
      <alignment horizontal="center"/>
      <protection hidden="1"/>
    </xf>
    <xf numFmtId="0" fontId="18" fillId="0" borderId="0" xfId="0" applyFont="1" applyAlignment="1" applyProtection="1">
      <alignment horizontal="left"/>
      <protection hidden="1"/>
    </xf>
    <xf numFmtId="0" fontId="29" fillId="0" borderId="0" xfId="0" applyFont="1" applyAlignment="1" applyProtection="1">
      <alignment horizontal="left" wrapText="1"/>
      <protection hidden="1"/>
    </xf>
    <xf numFmtId="0" fontId="29" fillId="0" borderId="0" xfId="0" applyFont="1" applyAlignment="1" applyProtection="1">
      <alignment wrapText="1"/>
      <protection hidden="1"/>
    </xf>
    <xf numFmtId="0" fontId="5" fillId="0" borderId="0" xfId="76" applyFont="1" applyProtection="1">
      <protection hidden="1"/>
    </xf>
    <xf numFmtId="0" fontId="30" fillId="0" borderId="0" xfId="0" applyFont="1" applyProtection="1">
      <protection hidden="1"/>
    </xf>
    <xf numFmtId="0" fontId="9" fillId="0" borderId="0" xfId="0" applyFont="1" applyProtection="1">
      <protection hidden="1"/>
    </xf>
    <xf numFmtId="0" fontId="25" fillId="0" borderId="0" xfId="0" applyFont="1" applyProtection="1">
      <protection hidden="1"/>
    </xf>
    <xf numFmtId="0" fontId="40" fillId="0" borderId="0" xfId="0" applyFont="1" applyBorder="1" applyAlignment="1">
      <alignment horizontal="left"/>
    </xf>
    <xf numFmtId="0" fontId="34" fillId="0" borderId="0" xfId="0" applyFont="1" applyProtection="1">
      <protection hidden="1"/>
    </xf>
    <xf numFmtId="0" fontId="8" fillId="0" borderId="0" xfId="0" applyFont="1" applyAlignment="1" applyProtection="1">
      <alignment horizontal="center"/>
      <protection hidden="1"/>
    </xf>
    <xf numFmtId="0" fontId="8" fillId="2" borderId="0" xfId="0" applyFont="1" applyFill="1" applyAlignment="1" applyProtection="1">
      <alignment horizontal="center"/>
      <protection hidden="1"/>
    </xf>
    <xf numFmtId="0" fontId="20" fillId="2" borderId="0" xfId="0" applyFont="1" applyFill="1" applyAlignment="1" applyProtection="1">
      <alignment horizontal="center" wrapText="1"/>
      <protection hidden="1"/>
    </xf>
    <xf numFmtId="0" fontId="20" fillId="2" borderId="0" xfId="0" applyFont="1" applyFill="1" applyBorder="1" applyAlignment="1" applyProtection="1">
      <alignment horizontal="center"/>
      <protection hidden="1"/>
    </xf>
    <xf numFmtId="0" fontId="20" fillId="0" borderId="0" xfId="0" applyFont="1" applyBorder="1" applyAlignment="1" applyProtection="1">
      <alignment horizontal="center" wrapText="1"/>
      <protection hidden="1"/>
    </xf>
    <xf numFmtId="0" fontId="8" fillId="0" borderId="0" xfId="0" applyFont="1" applyProtection="1">
      <protection hidden="1"/>
    </xf>
    <xf numFmtId="0" fontId="20" fillId="0" borderId="0" xfId="0" applyFont="1" applyAlignment="1" applyProtection="1">
      <alignment wrapText="1"/>
      <protection hidden="1"/>
    </xf>
    <xf numFmtId="0" fontId="43" fillId="0" borderId="0" xfId="0" applyFont="1" applyProtection="1">
      <protection locked="0"/>
    </xf>
    <xf numFmtId="0" fontId="43" fillId="0" borderId="0" xfId="0" applyFont="1" applyProtection="1"/>
    <xf numFmtId="0" fontId="44" fillId="0" borderId="0" xfId="0" applyFont="1" applyBorder="1" applyProtection="1"/>
    <xf numFmtId="0" fontId="42" fillId="0" borderId="0" xfId="0" applyFont="1" applyFill="1" applyBorder="1" applyAlignment="1" applyProtection="1">
      <protection hidden="1"/>
    </xf>
    <xf numFmtId="0" fontId="47" fillId="0" borderId="0" xfId="0" applyFont="1" applyProtection="1"/>
    <xf numFmtId="0" fontId="43" fillId="0" borderId="0" xfId="82" applyFont="1" applyProtection="1">
      <protection locked="0"/>
    </xf>
    <xf numFmtId="0" fontId="43" fillId="0" borderId="0" xfId="82" applyFont="1" applyBorder="1" applyProtection="1">
      <protection locked="0"/>
    </xf>
    <xf numFmtId="0" fontId="43" fillId="0" borderId="0" xfId="0" applyFont="1" applyBorder="1" applyAlignment="1" applyProtection="1"/>
    <xf numFmtId="170" fontId="43" fillId="0" borderId="0" xfId="0" applyNumberFormat="1" applyFont="1" applyBorder="1" applyAlignment="1" applyProtection="1"/>
    <xf numFmtId="0" fontId="43" fillId="0" borderId="0" xfId="0" applyFont="1" applyAlignment="1" applyProtection="1">
      <protection locked="0"/>
    </xf>
    <xf numFmtId="49" fontId="43" fillId="0" borderId="0" xfId="0" applyNumberFormat="1" applyFont="1"/>
    <xf numFmtId="0" fontId="43" fillId="0" borderId="0" xfId="0" applyFont="1"/>
    <xf numFmtId="49" fontId="43" fillId="0" borderId="0" xfId="0" applyNumberFormat="1" applyFont="1" applyProtection="1"/>
    <xf numFmtId="49" fontId="43" fillId="0" borderId="0" xfId="0" applyNumberFormat="1" applyFont="1" applyProtection="1">
      <protection locked="0"/>
    </xf>
    <xf numFmtId="0" fontId="9" fillId="0" borderId="0" xfId="0" applyFont="1" applyAlignment="1" applyProtection="1">
      <alignment horizontal="left"/>
      <protection hidden="1"/>
    </xf>
    <xf numFmtId="0" fontId="29" fillId="0" borderId="0" xfId="0" applyFont="1" applyProtection="1">
      <protection hidden="1"/>
    </xf>
    <xf numFmtId="0" fontId="48" fillId="0" borderId="0" xfId="0" applyFont="1" applyFill="1" applyAlignment="1" applyProtection="1">
      <alignment horizontal="center"/>
    </xf>
    <xf numFmtId="0" fontId="49" fillId="0" borderId="0" xfId="0" applyFont="1" applyAlignment="1" applyProtection="1">
      <alignment horizontal="center"/>
    </xf>
    <xf numFmtId="0" fontId="49" fillId="0" borderId="0" xfId="0" applyFont="1" applyFill="1" applyAlignment="1" applyProtection="1">
      <alignment horizontal="center"/>
    </xf>
    <xf numFmtId="0" fontId="26" fillId="2" borderId="0" xfId="53" applyFont="1" applyFill="1" applyAlignment="1" applyProtection="1">
      <alignment horizontal="center"/>
      <protection hidden="1"/>
    </xf>
    <xf numFmtId="0" fontId="20" fillId="4" borderId="0" xfId="0" applyFont="1" applyFill="1" applyProtection="1">
      <protection hidden="1"/>
    </xf>
    <xf numFmtId="0" fontId="9" fillId="4" borderId="0" xfId="0" applyFont="1" applyFill="1" applyProtection="1">
      <protection hidden="1"/>
    </xf>
    <xf numFmtId="0" fontId="50" fillId="0" borderId="0" xfId="0" applyFont="1" applyProtection="1"/>
    <xf numFmtId="0" fontId="9" fillId="0" borderId="0" xfId="0" applyFont="1" applyFill="1" applyProtection="1">
      <protection hidden="1"/>
    </xf>
    <xf numFmtId="0" fontId="40" fillId="0" borderId="1" xfId="0" applyFont="1" applyBorder="1" applyAlignment="1">
      <alignment horizontal="left"/>
    </xf>
    <xf numFmtId="0" fontId="25" fillId="0" borderId="0" xfId="0" applyFont="1" applyFill="1" applyBorder="1" applyProtection="1">
      <protection hidden="1"/>
    </xf>
    <xf numFmtId="49" fontId="18" fillId="0" borderId="0" xfId="0" applyNumberFormat="1" applyFont="1" applyFill="1" applyAlignment="1" applyProtection="1">
      <alignment horizontal="center"/>
      <protection hidden="1"/>
    </xf>
    <xf numFmtId="0" fontId="25" fillId="0" borderId="0" xfId="0" applyFont="1" applyFill="1" applyProtection="1">
      <protection hidden="1"/>
    </xf>
    <xf numFmtId="0" fontId="18" fillId="0" borderId="0" xfId="0" applyFont="1" applyFill="1" applyProtection="1">
      <protection hidden="1"/>
    </xf>
    <xf numFmtId="0" fontId="34" fillId="0" borderId="0" xfId="0" applyFont="1" applyFill="1" applyProtection="1">
      <protection hidden="1"/>
    </xf>
    <xf numFmtId="0" fontId="9" fillId="0" borderId="0" xfId="0" applyFont="1" applyAlignment="1" applyProtection="1">
      <alignment wrapText="1"/>
      <protection hidden="1"/>
    </xf>
    <xf numFmtId="0" fontId="69" fillId="0" borderId="0" xfId="0" applyFont="1"/>
    <xf numFmtId="0" fontId="9" fillId="0" borderId="0" xfId="0" applyFont="1" applyBorder="1" applyProtection="1">
      <protection hidden="1"/>
    </xf>
    <xf numFmtId="0" fontId="18" fillId="0" borderId="0" xfId="0" applyFont="1" applyBorder="1" applyProtection="1">
      <protection hidden="1"/>
    </xf>
    <xf numFmtId="0" fontId="10" fillId="0" borderId="0" xfId="77" applyFont="1" applyFill="1" applyBorder="1"/>
    <xf numFmtId="0" fontId="18" fillId="0" borderId="0" xfId="0" applyFont="1" applyFill="1" applyBorder="1" applyProtection="1">
      <protection hidden="1"/>
    </xf>
    <xf numFmtId="0" fontId="0" fillId="0" borderId="0" xfId="0" applyBorder="1" applyAlignment="1">
      <alignment horizontal="left"/>
    </xf>
    <xf numFmtId="0" fontId="9" fillId="0" borderId="0" xfId="0" applyNumberFormat="1" applyFont="1" applyProtection="1">
      <protection hidden="1"/>
    </xf>
    <xf numFmtId="0" fontId="9" fillId="0" borderId="0" xfId="0" quotePrefix="1" applyNumberFormat="1" applyFont="1" applyAlignment="1" applyProtection="1">
      <alignment horizontal="center"/>
      <protection hidden="1"/>
    </xf>
    <xf numFmtId="0" fontId="0" fillId="0" borderId="0" xfId="0"/>
    <xf numFmtId="0" fontId="3" fillId="0" borderId="0" xfId="81" applyFont="1" applyAlignment="1">
      <alignment horizontal="center" vertical="center"/>
    </xf>
    <xf numFmtId="0" fontId="1" fillId="0" borderId="0" xfId="96"/>
    <xf numFmtId="0" fontId="21" fillId="0" borderId="0" xfId="98" applyFont="1"/>
    <xf numFmtId="0" fontId="21" fillId="0" borderId="0" xfId="98" applyFont="1" applyBorder="1"/>
    <xf numFmtId="0" fontId="7" fillId="0" borderId="0" xfId="98" applyFont="1" applyBorder="1"/>
    <xf numFmtId="0" fontId="7" fillId="0" borderId="0" xfId="98" applyFont="1"/>
    <xf numFmtId="0" fontId="2" fillId="0" borderId="0" xfId="98" applyFont="1"/>
    <xf numFmtId="0" fontId="2" fillId="0" borderId="2" xfId="98" applyFont="1" applyBorder="1"/>
    <xf numFmtId="0" fontId="2" fillId="0" borderId="2" xfId="98" applyNumberFormat="1" applyFont="1" applyBorder="1" applyAlignment="1">
      <alignment horizontal="right"/>
    </xf>
    <xf numFmtId="0" fontId="2" fillId="0" borderId="0" xfId="98" applyFont="1" applyBorder="1"/>
    <xf numFmtId="0" fontId="2" fillId="0" borderId="0" xfId="98" applyNumberFormat="1" applyFont="1" applyBorder="1" applyAlignment="1">
      <alignment horizontal="right"/>
    </xf>
    <xf numFmtId="0" fontId="22" fillId="0" borderId="0" xfId="98" applyFont="1" applyAlignment="1">
      <alignment horizontal="center"/>
    </xf>
    <xf numFmtId="0" fontId="2" fillId="0" borderId="0" xfId="78" applyFont="1" applyProtection="1">
      <protection hidden="1"/>
    </xf>
    <xf numFmtId="0" fontId="2" fillId="0" borderId="0" xfId="79" applyFont="1" applyProtection="1">
      <protection hidden="1"/>
    </xf>
    <xf numFmtId="0" fontId="7" fillId="0" borderId="0" xfId="98" applyFont="1" applyProtection="1">
      <protection hidden="1"/>
    </xf>
    <xf numFmtId="0" fontId="7" fillId="0" borderId="0" xfId="98" applyFont="1" applyAlignment="1" applyProtection="1">
      <alignment vertical="center"/>
      <protection hidden="1"/>
    </xf>
    <xf numFmtId="0" fontId="7" fillId="0" borderId="0" xfId="98" applyFont="1" applyAlignment="1">
      <alignment vertical="center"/>
    </xf>
    <xf numFmtId="0" fontId="7" fillId="0" borderId="0" xfId="98" applyFont="1" applyBorder="1" applyAlignment="1">
      <alignment vertical="center"/>
    </xf>
    <xf numFmtId="0" fontId="22" fillId="0" borderId="0" xfId="98" applyFont="1" applyBorder="1"/>
    <xf numFmtId="0" fontId="22" fillId="0" borderId="0" xfId="98" applyFont="1"/>
    <xf numFmtId="0" fontId="7" fillId="0" borderId="1" xfId="98" applyFont="1" applyBorder="1" applyProtection="1">
      <protection locked="0"/>
    </xf>
    <xf numFmtId="0" fontId="7" fillId="0" borderId="4" xfId="98" applyFont="1" applyBorder="1" applyProtection="1">
      <protection locked="0"/>
    </xf>
    <xf numFmtId="0" fontId="23" fillId="0" borderId="0" xfId="98" applyFont="1"/>
    <xf numFmtId="0" fontId="23" fillId="0" borderId="0" xfId="98" applyFont="1" applyAlignment="1">
      <alignment horizontal="center"/>
    </xf>
    <xf numFmtId="0" fontId="23" fillId="0" borderId="0" xfId="98" applyFont="1" applyAlignment="1"/>
    <xf numFmtId="0" fontId="5" fillId="0" borderId="0" xfId="100" applyFont="1"/>
    <xf numFmtId="0" fontId="5" fillId="0" borderId="0" xfId="100" applyFont="1" applyBorder="1"/>
    <xf numFmtId="0" fontId="3" fillId="0" borderId="0" xfId="100" applyFont="1" applyBorder="1" applyAlignment="1">
      <alignment horizontal="centerContinuous"/>
    </xf>
    <xf numFmtId="0" fontId="4" fillId="0" borderId="0" xfId="100" applyNumberFormat="1" applyFont="1" applyBorder="1" applyAlignment="1">
      <alignment horizontal="centerContinuous"/>
    </xf>
    <xf numFmtId="0" fontId="2" fillId="0" borderId="0" xfId="100" applyFont="1" applyBorder="1" applyAlignment="1">
      <alignment horizontal="centerContinuous"/>
    </xf>
    <xf numFmtId="0" fontId="2" fillId="0" borderId="0" xfId="100" applyFont="1"/>
    <xf numFmtId="0" fontId="2" fillId="0" borderId="0" xfId="100" applyNumberFormat="1" applyFont="1" applyAlignment="1">
      <alignment horizontal="left"/>
    </xf>
    <xf numFmtId="0" fontId="4" fillId="0" borderId="0" xfId="101" applyNumberFormat="1" applyFont="1" applyBorder="1" applyAlignment="1">
      <alignment horizontal="center"/>
    </xf>
    <xf numFmtId="0" fontId="2" fillId="0" borderId="0" xfId="100" applyNumberFormat="1" applyFont="1" applyAlignment="1">
      <alignment horizontal="right"/>
    </xf>
    <xf numFmtId="0" fontId="2" fillId="0" borderId="0" xfId="100" applyFont="1" applyAlignment="1"/>
    <xf numFmtId="0" fontId="2" fillId="0" borderId="2" xfId="100" applyFont="1" applyBorder="1"/>
    <xf numFmtId="0" fontId="2" fillId="0" borderId="0" xfId="100" applyFont="1" applyBorder="1"/>
    <xf numFmtId="0" fontId="4" fillId="0" borderId="0" xfId="100" applyFont="1" applyAlignment="1">
      <alignment horizontal="center"/>
    </xf>
    <xf numFmtId="0" fontId="4" fillId="0" borderId="0" xfId="100" applyFont="1" applyAlignment="1">
      <alignment horizontal="centerContinuous"/>
    </xf>
    <xf numFmtId="0" fontId="4" fillId="0" borderId="2" xfId="100" applyFont="1" applyBorder="1" applyAlignment="1">
      <alignment horizontal="center"/>
    </xf>
    <xf numFmtId="0" fontId="2" fillId="0" borderId="1" xfId="100" applyFont="1" applyBorder="1" applyAlignment="1" applyProtection="1">
      <alignment horizontal="center"/>
      <protection locked="0"/>
    </xf>
    <xf numFmtId="0" fontId="2" fillId="0" borderId="1" xfId="100" applyFont="1" applyBorder="1" applyProtection="1">
      <protection locked="0"/>
    </xf>
    <xf numFmtId="0" fontId="2" fillId="0" borderId="0" xfId="100" applyFont="1" applyBorder="1" applyAlignment="1">
      <alignment horizontal="center"/>
    </xf>
    <xf numFmtId="168" fontId="2" fillId="0" borderId="1" xfId="100" applyNumberFormat="1" applyFont="1" applyBorder="1" applyProtection="1">
      <protection locked="0"/>
    </xf>
    <xf numFmtId="0" fontId="7" fillId="0" borderId="0" xfId="100" applyFont="1"/>
    <xf numFmtId="0" fontId="7" fillId="0" borderId="0" xfId="100" applyFont="1" applyBorder="1"/>
    <xf numFmtId="0" fontId="7" fillId="0" borderId="0" xfId="100" applyFont="1" applyBorder="1" applyAlignment="1">
      <alignment horizontal="center"/>
    </xf>
    <xf numFmtId="0" fontId="21" fillId="0" borderId="0" xfId="100" applyFont="1" applyProtection="1">
      <protection hidden="1"/>
    </xf>
    <xf numFmtId="0" fontId="21" fillId="0" borderId="0" xfId="100" applyFont="1"/>
    <xf numFmtId="0" fontId="7" fillId="0" borderId="0" xfId="100"/>
    <xf numFmtId="0" fontId="23" fillId="0" borderId="0" xfId="100" applyFont="1"/>
    <xf numFmtId="0" fontId="23" fillId="0" borderId="0" xfId="100" applyFont="1" applyAlignment="1"/>
    <xf numFmtId="0" fontId="2" fillId="0" borderId="0" xfId="101" applyFont="1" applyBorder="1" applyAlignment="1" applyProtection="1">
      <alignment shrinkToFit="1"/>
      <protection locked="0"/>
    </xf>
    <xf numFmtId="0" fontId="3" fillId="0" borderId="0" xfId="81" applyFont="1" applyAlignment="1">
      <alignment horizontal="center" vertical="center"/>
    </xf>
    <xf numFmtId="0" fontId="4" fillId="0" borderId="2" xfId="98" applyFont="1" applyBorder="1" applyAlignment="1">
      <alignment horizontal="center"/>
    </xf>
    <xf numFmtId="0" fontId="27" fillId="0" borderId="5" xfId="53" applyFont="1" applyBorder="1" applyAlignment="1" applyProtection="1">
      <alignment horizontal="center"/>
    </xf>
    <xf numFmtId="0" fontId="2" fillId="0" borderId="0" xfId="99" applyNumberFormat="1" applyFont="1" applyBorder="1" applyAlignment="1" applyProtection="1">
      <alignment shrinkToFit="1"/>
      <protection locked="0"/>
    </xf>
    <xf numFmtId="0" fontId="27" fillId="0" borderId="0" xfId="53" applyFont="1" applyBorder="1" applyAlignment="1" applyProtection="1">
      <alignment horizontal="center"/>
    </xf>
    <xf numFmtId="0" fontId="43" fillId="0" borderId="0" xfId="82" applyFont="1" applyBorder="1" applyAlignment="1" applyProtection="1">
      <alignment horizontal="center"/>
      <protection locked="0"/>
    </xf>
    <xf numFmtId="0" fontId="45" fillId="0" borderId="0" xfId="82" applyFont="1" applyBorder="1" applyAlignment="1" applyProtection="1">
      <alignment horizontal="center"/>
    </xf>
    <xf numFmtId="0" fontId="27" fillId="0" borderId="0" xfId="53" applyFont="1" applyBorder="1" applyAlignment="1" applyProtection="1"/>
    <xf numFmtId="0" fontId="46" fillId="0" borderId="0" xfId="53" applyFont="1" applyBorder="1" applyAlignment="1" applyProtection="1">
      <alignment horizontal="center"/>
    </xf>
    <xf numFmtId="0" fontId="43" fillId="0" borderId="0" xfId="82" applyFont="1" applyFill="1" applyBorder="1" applyAlignment="1" applyProtection="1">
      <alignment horizontal="center"/>
    </xf>
    <xf numFmtId="0" fontId="2" fillId="0" borderId="0" xfId="98" applyNumberFormat="1" applyFont="1" applyAlignment="1">
      <alignment horizontal="left"/>
    </xf>
    <xf numFmtId="0" fontId="2" fillId="0" borderId="1" xfId="101" applyNumberFormat="1" applyFont="1" applyBorder="1" applyAlignment="1">
      <alignment horizontal="left" shrinkToFit="1"/>
    </xf>
    <xf numFmtId="0" fontId="4" fillId="0" borderId="24" xfId="0" applyFont="1" applyBorder="1"/>
    <xf numFmtId="0" fontId="2" fillId="0" borderId="27" xfId="0" applyFont="1" applyBorder="1"/>
    <xf numFmtId="0" fontId="4" fillId="0" borderId="27" xfId="0" applyFont="1" applyBorder="1"/>
    <xf numFmtId="0" fontId="72" fillId="0" borderId="0" xfId="96" applyFont="1"/>
    <xf numFmtId="0" fontId="73" fillId="0" borderId="0" xfId="96" applyFont="1"/>
    <xf numFmtId="14" fontId="73" fillId="0" borderId="0" xfId="96" applyNumberFormat="1" applyFont="1"/>
    <xf numFmtId="0" fontId="73" fillId="0" borderId="0" xfId="96" applyFont="1" applyAlignment="1">
      <alignment horizontal="left" wrapText="1"/>
    </xf>
    <xf numFmtId="0" fontId="73" fillId="0" borderId="0" xfId="96" applyFont="1" applyAlignment="1">
      <alignment horizontal="left" vertical="top" indent="1"/>
    </xf>
    <xf numFmtId="0" fontId="73" fillId="0" borderId="0" xfId="96" applyFont="1" applyAlignment="1">
      <alignment vertical="center" wrapText="1"/>
    </xf>
    <xf numFmtId="0" fontId="73" fillId="0" borderId="0" xfId="96" applyFont="1" applyAlignment="1">
      <alignment horizontal="left" vertical="center" wrapText="1"/>
    </xf>
    <xf numFmtId="0" fontId="73" fillId="0" borderId="0" xfId="96" applyFont="1" applyAlignment="1">
      <alignment vertical="center"/>
    </xf>
    <xf numFmtId="0" fontId="72" fillId="0" borderId="0" xfId="96" applyFont="1" applyAlignment="1">
      <alignment vertical="center"/>
    </xf>
    <xf numFmtId="0" fontId="75" fillId="0" borderId="0" xfId="97" applyFont="1" applyAlignment="1">
      <alignment horizontal="left" vertical="center" indent="1"/>
    </xf>
    <xf numFmtId="0" fontId="73" fillId="0" borderId="0" xfId="96" applyFont="1" applyAlignment="1">
      <alignment horizontal="left" vertical="center" indent="5"/>
    </xf>
    <xf numFmtId="0" fontId="73" fillId="0" borderId="0" xfId="96" quotePrefix="1" applyNumberFormat="1" applyFont="1" applyAlignment="1">
      <alignment horizontal="right"/>
    </xf>
    <xf numFmtId="0" fontId="2" fillId="0" borderId="0" xfId="101" applyFont="1" applyBorder="1" applyAlignment="1">
      <alignment shrinkToFit="1"/>
    </xf>
    <xf numFmtId="0" fontId="7" fillId="0" borderId="1" xfId="98" applyFont="1" applyBorder="1"/>
    <xf numFmtId="0" fontId="2" fillId="0" borderId="0" xfId="98" applyNumberFormat="1" applyFont="1" applyBorder="1" applyAlignment="1">
      <alignment horizontal="left" shrinkToFit="1"/>
    </xf>
    <xf numFmtId="0" fontId="2" fillId="0" borderId="0" xfId="98" applyNumberFormat="1" applyFont="1" applyBorder="1" applyAlignment="1" applyProtection="1">
      <alignment horizontal="center" shrinkToFit="1"/>
      <protection locked="0"/>
    </xf>
    <xf numFmtId="0" fontId="22" fillId="0" borderId="0" xfId="98" applyFont="1" applyBorder="1" applyAlignment="1">
      <alignment horizontal="center" vertical="center"/>
    </xf>
    <xf numFmtId="168" fontId="7" fillId="0" borderId="0" xfId="98" applyNumberFormat="1" applyFont="1" applyBorder="1" applyAlignment="1">
      <alignment vertical="center"/>
    </xf>
    <xf numFmtId="0" fontId="2" fillId="0" borderId="0" xfId="100" applyNumberFormat="1" applyFont="1" applyBorder="1" applyAlignment="1">
      <alignment horizontal="left"/>
    </xf>
    <xf numFmtId="0" fontId="7" fillId="0" borderId="4" xfId="98" applyFont="1" applyBorder="1"/>
    <xf numFmtId="0" fontId="4" fillId="0" borderId="0" xfId="98" applyFont="1" applyBorder="1" applyAlignment="1">
      <alignment horizontal="center"/>
    </xf>
    <xf numFmtId="0" fontId="2" fillId="0" borderId="0" xfId="98" applyNumberFormat="1" applyFont="1" applyBorder="1" applyAlignment="1" applyProtection="1">
      <alignment shrinkToFit="1"/>
      <protection locked="0"/>
    </xf>
    <xf numFmtId="0" fontId="24" fillId="0" borderId="0" xfId="80" applyNumberFormat="1" applyFont="1" applyAlignment="1">
      <alignment horizontal="right"/>
    </xf>
    <xf numFmtId="0" fontId="3" fillId="0" borderId="0" xfId="98" applyFont="1" applyBorder="1" applyAlignment="1">
      <alignment horizontal="centerContinuous"/>
    </xf>
    <xf numFmtId="0" fontId="5" fillId="0" borderId="0" xfId="98" applyFont="1" applyBorder="1" applyAlignment="1">
      <alignment horizontal="centerContinuous"/>
    </xf>
    <xf numFmtId="0" fontId="4" fillId="0" borderId="0" xfId="98" applyFont="1" applyAlignment="1">
      <alignment horizontal="center"/>
    </xf>
    <xf numFmtId="49" fontId="2" fillId="0" borderId="1" xfId="98" quotePrefix="1" applyNumberFormat="1" applyFont="1" applyBorder="1" applyAlignment="1" applyProtection="1">
      <alignment horizontal="center"/>
      <protection locked="0"/>
    </xf>
    <xf numFmtId="0" fontId="2" fillId="0" borderId="0" xfId="98" applyFont="1" applyBorder="1" applyAlignment="1">
      <alignment horizontal="center"/>
    </xf>
    <xf numFmtId="0" fontId="2" fillId="0" borderId="1" xfId="98" applyFont="1" applyBorder="1" applyAlignment="1" applyProtection="1">
      <alignment horizontal="center"/>
      <protection locked="0"/>
    </xf>
    <xf numFmtId="168" fontId="2" fillId="0" borderId="1" xfId="98" applyNumberFormat="1" applyFont="1" applyBorder="1" applyProtection="1">
      <protection locked="0"/>
    </xf>
    <xf numFmtId="49" fontId="2" fillId="0" borderId="1" xfId="98" applyNumberFormat="1" applyFont="1" applyBorder="1" applyAlignment="1" applyProtection="1">
      <alignment horizontal="center"/>
      <protection locked="0"/>
    </xf>
    <xf numFmtId="0" fontId="2" fillId="0" borderId="0" xfId="98" applyFont="1" applyBorder="1" applyAlignment="1" applyProtection="1">
      <alignment horizontal="center"/>
      <protection locked="0"/>
    </xf>
    <xf numFmtId="0" fontId="5" fillId="0" borderId="0" xfId="98" applyFont="1" applyBorder="1"/>
    <xf numFmtId="0" fontId="4" fillId="0" borderId="0" xfId="98" applyFont="1"/>
    <xf numFmtId="168" fontId="2" fillId="0" borderId="0" xfId="98" applyNumberFormat="1" applyFont="1" applyBorder="1" applyProtection="1">
      <protection locked="0"/>
    </xf>
    <xf numFmtId="168" fontId="2" fillId="0" borderId="0" xfId="98" applyNumberFormat="1" applyFont="1" applyBorder="1"/>
    <xf numFmtId="0" fontId="2" fillId="0" borderId="0" xfId="98" applyFont="1" applyProtection="1">
      <protection hidden="1"/>
    </xf>
    <xf numFmtId="0" fontId="2" fillId="0" borderId="0" xfId="98" applyFont="1" applyAlignment="1" applyProtection="1">
      <alignment vertical="center"/>
      <protection hidden="1"/>
    </xf>
    <xf numFmtId="0" fontId="77" fillId="0" borderId="0" xfId="0" applyFont="1" applyProtection="1"/>
    <xf numFmtId="0" fontId="76" fillId="0" borderId="0" xfId="0" applyFont="1" applyProtection="1"/>
    <xf numFmtId="0" fontId="78" fillId="0" borderId="0" xfId="0" applyFont="1" applyProtection="1"/>
    <xf numFmtId="0" fontId="79" fillId="0" borderId="0" xfId="0" applyFont="1" applyProtection="1"/>
    <xf numFmtId="0" fontId="76" fillId="0" borderId="0" xfId="0" applyFont="1" applyProtection="1">
      <protection locked="0"/>
    </xf>
    <xf numFmtId="0" fontId="80" fillId="0" borderId="0" xfId="0" applyFont="1" applyProtection="1"/>
    <xf numFmtId="0" fontId="35" fillId="0" borderId="0" xfId="0" applyFont="1" applyProtection="1"/>
    <xf numFmtId="0" fontId="82" fillId="0" borderId="0" xfId="0" applyFont="1" applyProtection="1"/>
    <xf numFmtId="0" fontId="76" fillId="0" borderId="0" xfId="0" applyFont="1" applyBorder="1" applyAlignment="1" applyProtection="1">
      <alignment horizontal="center"/>
    </xf>
    <xf numFmtId="0" fontId="81" fillId="0" borderId="0" xfId="0" applyFont="1" applyBorder="1" applyAlignment="1" applyProtection="1">
      <alignment horizontal="center"/>
    </xf>
    <xf numFmtId="0" fontId="82" fillId="0" borderId="0" xfId="0" applyNumberFormat="1" applyFont="1" applyAlignment="1" applyProtection="1"/>
    <xf numFmtId="0" fontId="76" fillId="0" borderId="0" xfId="0" applyFont="1" applyAlignment="1" applyProtection="1"/>
    <xf numFmtId="0" fontId="81" fillId="0" borderId="0" xfId="0" applyFont="1" applyBorder="1" applyAlignment="1" applyProtection="1">
      <alignment horizontal="center"/>
      <protection hidden="1"/>
    </xf>
    <xf numFmtId="0" fontId="82" fillId="0" borderId="0" xfId="0" applyFont="1" applyProtection="1">
      <protection hidden="1"/>
    </xf>
    <xf numFmtId="0" fontId="76" fillId="0" borderId="0" xfId="0" applyFont="1" applyProtection="1">
      <protection hidden="1"/>
    </xf>
    <xf numFmtId="0" fontId="35" fillId="0" borderId="6" xfId="0" applyFont="1" applyBorder="1" applyAlignment="1" applyProtection="1"/>
    <xf numFmtId="0" fontId="76" fillId="0" borderId="4" xfId="0" applyFont="1" applyBorder="1" applyAlignment="1" applyProtection="1"/>
    <xf numFmtId="167" fontId="81" fillId="0" borderId="0" xfId="0" applyNumberFormat="1" applyFont="1" applyBorder="1" applyAlignment="1" applyProtection="1">
      <alignment horizontal="center"/>
      <protection hidden="1"/>
    </xf>
    <xf numFmtId="0" fontId="83" fillId="0" borderId="0" xfId="0" applyFont="1" applyProtection="1">
      <protection hidden="1"/>
    </xf>
    <xf numFmtId="167" fontId="76" fillId="0" borderId="0" xfId="0" applyNumberFormat="1" applyFont="1" applyProtection="1"/>
    <xf numFmtId="0" fontId="85" fillId="0" borderId="5" xfId="0" applyFont="1" applyBorder="1" applyAlignment="1" applyProtection="1">
      <alignment horizontal="center"/>
    </xf>
    <xf numFmtId="0" fontId="85" fillId="0" borderId="6" xfId="0" applyFont="1" applyBorder="1" applyAlignment="1" applyProtection="1">
      <alignment horizontal="center" wrapText="1"/>
    </xf>
    <xf numFmtId="0" fontId="24" fillId="0" borderId="6" xfId="0" applyFont="1" applyBorder="1" applyAlignment="1" applyProtection="1">
      <alignment horizontal="center" wrapText="1"/>
    </xf>
    <xf numFmtId="0" fontId="24" fillId="0" borderId="5" xfId="0" applyFont="1" applyBorder="1" applyAlignment="1" applyProtection="1">
      <alignment horizontal="center"/>
    </xf>
    <xf numFmtId="0" fontId="76" fillId="0" borderId="5" xfId="82" applyFont="1" applyBorder="1" applyAlignment="1" applyProtection="1">
      <alignment horizontal="center"/>
      <protection locked="0"/>
    </xf>
    <xf numFmtId="0" fontId="76" fillId="3" borderId="6" xfId="82" applyFont="1" applyFill="1" applyBorder="1" applyAlignment="1" applyProtection="1">
      <alignment horizontal="center"/>
    </xf>
    <xf numFmtId="0" fontId="82" fillId="0" borderId="6" xfId="82" applyFont="1" applyBorder="1" applyAlignment="1" applyProtection="1">
      <alignment horizontal="center"/>
    </xf>
    <xf numFmtId="0" fontId="81" fillId="0" borderId="5" xfId="53" applyFont="1" applyBorder="1" applyAlignment="1" applyProtection="1">
      <alignment horizontal="center"/>
    </xf>
    <xf numFmtId="0" fontId="17" fillId="0" borderId="0" xfId="53" applyAlignment="1" applyProtection="1"/>
    <xf numFmtId="0" fontId="17" fillId="0" borderId="0" xfId="53" applyAlignment="1" applyProtection="1">
      <protection hidden="1"/>
    </xf>
    <xf numFmtId="0" fontId="35" fillId="0" borderId="0" xfId="0" applyFont="1" applyBorder="1"/>
    <xf numFmtId="0" fontId="2" fillId="0" borderId="0" xfId="0" applyFont="1" applyFill="1" applyBorder="1"/>
    <xf numFmtId="0" fontId="2" fillId="0" borderId="0" xfId="0" applyFont="1" applyBorder="1"/>
    <xf numFmtId="49" fontId="9" fillId="0" borderId="0" xfId="0" applyNumberFormat="1" applyFont="1" applyAlignment="1" applyProtection="1">
      <alignment horizontal="center"/>
      <protection hidden="1"/>
    </xf>
    <xf numFmtId="49" fontId="9" fillId="0" borderId="0" xfId="0" applyNumberFormat="1" applyFont="1" applyFill="1" applyAlignment="1" applyProtection="1">
      <alignment horizontal="center"/>
      <protection hidden="1"/>
    </xf>
    <xf numFmtId="0" fontId="2" fillId="0" borderId="0" xfId="0" applyFont="1" applyAlignment="1">
      <alignment horizontal="center"/>
    </xf>
    <xf numFmtId="0" fontId="3" fillId="3" borderId="0" xfId="0" applyFont="1" applyFill="1" applyAlignment="1" applyProtection="1">
      <alignment horizontal="center"/>
    </xf>
    <xf numFmtId="0" fontId="2" fillId="0" borderId="0" xfId="0" applyFont="1"/>
    <xf numFmtId="49" fontId="86" fillId="0" borderId="0" xfId="0" applyNumberFormat="1" applyFont="1" applyProtection="1"/>
    <xf numFmtId="49" fontId="35" fillId="0" borderId="0" xfId="0" applyNumberFormat="1" applyFont="1"/>
    <xf numFmtId="0" fontId="35" fillId="0" borderId="0" xfId="0" applyFont="1" applyBorder="1" applyAlignment="1">
      <alignment horizontal="center"/>
    </xf>
    <xf numFmtId="49" fontId="35" fillId="0" borderId="0" xfId="0" applyNumberFormat="1" applyFont="1" applyBorder="1" applyProtection="1"/>
    <xf numFmtId="0" fontId="86" fillId="0" borderId="0" xfId="0" applyFont="1" applyBorder="1" applyProtection="1"/>
    <xf numFmtId="0" fontId="35" fillId="0" borderId="0" xfId="0" applyFont="1" applyBorder="1" applyProtection="1"/>
    <xf numFmtId="0" fontId="87" fillId="0" borderId="0" xfId="0" applyFont="1" applyBorder="1" applyProtection="1"/>
    <xf numFmtId="0" fontId="35" fillId="0" borderId="0" xfId="82" applyFont="1" applyBorder="1" applyProtection="1"/>
    <xf numFmtId="0" fontId="35" fillId="0" borderId="0" xfId="82" applyFont="1" applyFill="1" applyBorder="1" applyProtection="1"/>
    <xf numFmtId="0" fontId="3" fillId="3" borderId="5" xfId="0" applyFont="1" applyFill="1" applyBorder="1" applyAlignment="1" applyProtection="1">
      <alignment horizontal="left"/>
    </xf>
    <xf numFmtId="0" fontId="2" fillId="0" borderId="28" xfId="0" applyFont="1" applyBorder="1"/>
    <xf numFmtId="0" fontId="2" fillId="0" borderId="1" xfId="0" applyFont="1" applyBorder="1"/>
    <xf numFmtId="0" fontId="2" fillId="0" borderId="25" xfId="0" applyFont="1" applyBorder="1"/>
    <xf numFmtId="0" fontId="35" fillId="0" borderId="26" xfId="0" applyFont="1" applyBorder="1" applyAlignment="1">
      <alignment horizontal="center"/>
    </xf>
    <xf numFmtId="0" fontId="2" fillId="0" borderId="26" xfId="0" applyFont="1" applyBorder="1"/>
    <xf numFmtId="0" fontId="2" fillId="0" borderId="29" xfId="0" applyFont="1" applyBorder="1"/>
    <xf numFmtId="0" fontId="3" fillId="0" borderId="0" xfId="0" applyFont="1" applyAlignment="1" applyProtection="1">
      <alignment horizontal="center"/>
    </xf>
    <xf numFmtId="0" fontId="73" fillId="0" borderId="0" xfId="96" applyFont="1" applyAlignment="1">
      <alignment horizontal="left" vertical="center" wrapText="1"/>
    </xf>
    <xf numFmtId="0" fontId="73" fillId="0" borderId="0" xfId="96" applyFont="1" applyAlignment="1">
      <alignment horizontal="left" vertical="top" wrapText="1"/>
    </xf>
    <xf numFmtId="0" fontId="73" fillId="0" borderId="0" xfId="96" applyFont="1" applyAlignment="1">
      <alignment horizontal="left" wrapText="1"/>
    </xf>
    <xf numFmtId="0" fontId="72" fillId="0" borderId="0" xfId="96" applyFont="1" applyAlignment="1">
      <alignment horizontal="center"/>
    </xf>
    <xf numFmtId="0" fontId="72" fillId="0" borderId="14" xfId="96" applyFont="1" applyBorder="1" applyAlignment="1">
      <alignment horizontal="left" vertical="center" wrapText="1"/>
    </xf>
    <xf numFmtId="0" fontId="74" fillId="0" borderId="7" xfId="96" applyFont="1" applyBorder="1" applyAlignment="1">
      <alignment horizontal="left" vertical="center" wrapText="1"/>
    </xf>
    <xf numFmtId="0" fontId="74" fillId="0" borderId="8" xfId="96" applyFont="1" applyBorder="1" applyAlignment="1">
      <alignment horizontal="left" vertical="center" wrapText="1"/>
    </xf>
    <xf numFmtId="0" fontId="74" fillId="0" borderId="9" xfId="96" applyFont="1" applyBorder="1" applyAlignment="1">
      <alignment horizontal="left" vertical="center" wrapText="1"/>
    </xf>
    <xf numFmtId="0" fontId="74" fillId="0" borderId="0" xfId="96" applyFont="1" applyBorder="1" applyAlignment="1">
      <alignment horizontal="left" vertical="center" wrapText="1"/>
    </xf>
    <xf numFmtId="0" fontId="74" fillId="0" borderId="10" xfId="96" applyFont="1" applyBorder="1" applyAlignment="1">
      <alignment horizontal="left" vertical="center" wrapText="1"/>
    </xf>
    <xf numFmtId="0" fontId="74" fillId="0" borderId="11" xfId="96" applyFont="1" applyBorder="1" applyAlignment="1">
      <alignment horizontal="left" vertical="center" wrapText="1"/>
    </xf>
    <xf numFmtId="0" fontId="74" fillId="0" borderId="2" xfId="96" applyFont="1" applyBorder="1" applyAlignment="1">
      <alignment horizontal="left" vertical="center" wrapText="1"/>
    </xf>
    <xf numFmtId="0" fontId="74" fillId="0" borderId="12" xfId="96" applyFont="1" applyBorder="1" applyAlignment="1">
      <alignment horizontal="left" vertical="center" wrapText="1"/>
    </xf>
    <xf numFmtId="0" fontId="3" fillId="0" borderId="0" xfId="0" applyFont="1" applyFill="1" applyAlignment="1" applyProtection="1">
      <alignment horizontal="center"/>
    </xf>
    <xf numFmtId="0" fontId="35" fillId="0" borderId="6" xfId="0" applyFont="1" applyBorder="1" applyAlignment="1" applyProtection="1"/>
    <xf numFmtId="0" fontId="76" fillId="0" borderId="4" xfId="0" applyFont="1" applyBorder="1" applyAlignment="1" applyProtection="1"/>
    <xf numFmtId="0" fontId="81" fillId="0" borderId="1" xfId="0" applyFont="1" applyBorder="1" applyAlignment="1" applyProtection="1">
      <alignment horizontal="center"/>
      <protection locked="0"/>
    </xf>
    <xf numFmtId="0" fontId="81" fillId="0" borderId="4" xfId="0" applyFont="1" applyBorder="1" applyAlignment="1" applyProtection="1">
      <alignment horizontal="center"/>
    </xf>
    <xf numFmtId="0" fontId="81" fillId="0" borderId="13" xfId="0" applyFont="1" applyBorder="1" applyAlignment="1" applyProtection="1">
      <alignment horizontal="center"/>
    </xf>
    <xf numFmtId="0" fontId="84" fillId="5" borderId="6" xfId="0" applyFont="1" applyFill="1" applyBorder="1" applyAlignment="1" applyProtection="1">
      <alignment horizontal="center"/>
    </xf>
    <xf numFmtId="0" fontId="84" fillId="5" borderId="4" xfId="0" applyFont="1" applyFill="1" applyBorder="1" applyAlignment="1" applyProtection="1">
      <alignment horizontal="center"/>
    </xf>
    <xf numFmtId="0" fontId="84" fillId="5" borderId="13" xfId="0" applyFont="1" applyFill="1" applyBorder="1" applyAlignment="1" applyProtection="1">
      <alignment horizontal="center"/>
    </xf>
    <xf numFmtId="0" fontId="41" fillId="0" borderId="0" xfId="0" applyFont="1" applyAlignment="1" applyProtection="1">
      <alignment horizontal="left"/>
    </xf>
    <xf numFmtId="0" fontId="2" fillId="0" borderId="0" xfId="0" applyFont="1" applyAlignment="1"/>
    <xf numFmtId="0" fontId="41" fillId="0" borderId="0" xfId="53" applyFont="1" applyBorder="1" applyAlignment="1" applyProtection="1"/>
    <xf numFmtId="0" fontId="43" fillId="0" borderId="0" xfId="0" applyFont="1" applyBorder="1" applyAlignment="1" applyProtection="1">
      <alignment horizontal="right"/>
    </xf>
    <xf numFmtId="0" fontId="24" fillId="0" borderId="5" xfId="0" applyFont="1" applyBorder="1" applyAlignment="1" applyProtection="1">
      <alignment horizontal="center"/>
    </xf>
    <xf numFmtId="0" fontId="81" fillId="0" borderId="0" xfId="0" applyFont="1" applyAlignment="1" applyProtection="1">
      <alignment horizontal="center"/>
    </xf>
    <xf numFmtId="0" fontId="17" fillId="0" borderId="4" xfId="53" applyFont="1" applyBorder="1" applyAlignment="1" applyProtection="1">
      <alignment horizontal="center"/>
      <protection locked="0"/>
    </xf>
    <xf numFmtId="0" fontId="81" fillId="0" borderId="4" xfId="0" applyFont="1" applyBorder="1" applyAlignment="1" applyProtection="1">
      <alignment horizontal="center"/>
      <protection locked="0"/>
    </xf>
    <xf numFmtId="0" fontId="81" fillId="0" borderId="13" xfId="0" applyFont="1" applyBorder="1" applyAlignment="1" applyProtection="1">
      <alignment horizontal="center"/>
      <protection locked="0"/>
    </xf>
    <xf numFmtId="0" fontId="81" fillId="0" borderId="4" xfId="0" applyNumberFormat="1" applyFont="1" applyBorder="1" applyAlignment="1" applyProtection="1">
      <alignment horizontal="center"/>
      <protection locked="0"/>
    </xf>
    <xf numFmtId="0" fontId="81" fillId="0" borderId="13" xfId="0" applyNumberFormat="1" applyFont="1" applyBorder="1" applyAlignment="1" applyProtection="1">
      <alignment horizontal="center"/>
      <protection locked="0"/>
    </xf>
    <xf numFmtId="0" fontId="27" fillId="0" borderId="6" xfId="53" applyFont="1" applyBorder="1" applyAlignment="1" applyProtection="1"/>
    <xf numFmtId="0" fontId="27" fillId="0" borderId="4" xfId="53" applyFont="1" applyBorder="1" applyAlignment="1" applyProtection="1"/>
    <xf numFmtId="0" fontId="27" fillId="0" borderId="13" xfId="53" applyFont="1" applyBorder="1" applyAlignment="1" applyProtection="1"/>
    <xf numFmtId="0" fontId="2" fillId="0" borderId="4" xfId="100" applyNumberFormat="1" applyFont="1" applyBorder="1" applyAlignment="1" applyProtection="1">
      <alignment horizontal="left"/>
      <protection locked="0"/>
    </xf>
    <xf numFmtId="0" fontId="3" fillId="0" borderId="0" xfId="81" applyFont="1" applyAlignment="1">
      <alignment horizontal="center" vertical="center"/>
    </xf>
    <xf numFmtId="0" fontId="2" fillId="0" borderId="1" xfId="99" applyNumberFormat="1" applyFont="1" applyBorder="1" applyAlignment="1" applyProtection="1">
      <alignment horizontal="left" shrinkToFit="1"/>
      <protection locked="0"/>
    </xf>
    <xf numFmtId="0" fontId="2" fillId="0" borderId="4" xfId="101" applyFont="1" applyBorder="1" applyAlignment="1" applyProtection="1">
      <alignment horizontal="left" shrinkToFit="1"/>
      <protection locked="0"/>
    </xf>
    <xf numFmtId="0" fontId="26" fillId="0" borderId="0" xfId="53" applyNumberFormat="1" applyFont="1" applyAlignment="1" applyProtection="1">
      <alignment horizontal="center"/>
    </xf>
    <xf numFmtId="0" fontId="3" fillId="0" borderId="0" xfId="100" applyNumberFormat="1" applyFont="1" applyAlignment="1">
      <alignment horizontal="center"/>
    </xf>
    <xf numFmtId="0" fontId="3" fillId="0" borderId="0" xfId="100" applyFont="1" applyAlignment="1">
      <alignment horizontal="center"/>
    </xf>
    <xf numFmtId="0" fontId="3" fillId="0" borderId="0" xfId="100" applyNumberFormat="1" applyFont="1" applyBorder="1" applyAlignment="1">
      <alignment horizontal="center"/>
    </xf>
    <xf numFmtId="0" fontId="2" fillId="0" borderId="4" xfId="101" applyFont="1" applyBorder="1" applyAlignment="1">
      <alignment horizontal="left" shrinkToFit="1"/>
    </xf>
    <xf numFmtId="0" fontId="4" fillId="0" borderId="4" xfId="100" applyNumberFormat="1" applyFont="1" applyBorder="1" applyAlignment="1" applyProtection="1">
      <alignment horizontal="center"/>
      <protection locked="0"/>
    </xf>
    <xf numFmtId="0" fontId="2" fillId="0" borderId="1" xfId="101" applyFont="1" applyBorder="1" applyAlignment="1" applyProtection="1">
      <alignment horizontal="left" shrinkToFit="1"/>
      <protection locked="0"/>
    </xf>
    <xf numFmtId="0" fontId="2" fillId="0" borderId="1" xfId="101" applyNumberFormat="1" applyFont="1" applyBorder="1" applyAlignment="1">
      <alignment horizontal="left" shrinkToFit="1"/>
    </xf>
    <xf numFmtId="0" fontId="3" fillId="0" borderId="0" xfId="98" applyFont="1" applyBorder="1" applyAlignment="1">
      <alignment horizontal="center"/>
    </xf>
    <xf numFmtId="0" fontId="26" fillId="0" borderId="0" xfId="55" applyNumberFormat="1" applyFont="1" applyAlignment="1" applyProtection="1">
      <alignment horizontal="center"/>
    </xf>
    <xf numFmtId="0" fontId="4" fillId="0" borderId="2" xfId="98" applyFont="1" applyBorder="1" applyAlignment="1">
      <alignment horizontal="center"/>
    </xf>
    <xf numFmtId="0" fontId="3" fillId="0" borderId="0" xfId="80" applyNumberFormat="1" applyFont="1" applyAlignment="1">
      <alignment horizontal="center"/>
    </xf>
    <xf numFmtId="0" fontId="22" fillId="0" borderId="0" xfId="98" applyFont="1" applyBorder="1" applyAlignment="1">
      <alignment horizontal="center" vertical="center"/>
    </xf>
    <xf numFmtId="0" fontId="71" fillId="0" borderId="0" xfId="98" applyFont="1" applyBorder="1" applyAlignment="1">
      <alignment horizontal="center" vertical="center"/>
    </xf>
    <xf numFmtId="0" fontId="2" fillId="0" borderId="4" xfId="98" applyNumberFormat="1" applyFont="1" applyBorder="1" applyAlignment="1" applyProtection="1">
      <alignment horizontal="center" shrinkToFit="1"/>
      <protection locked="0"/>
    </xf>
    <xf numFmtId="0" fontId="2" fillId="0" borderId="1" xfId="99" applyNumberFormat="1" applyFont="1" applyBorder="1" applyAlignment="1" applyProtection="1">
      <alignment horizontal="center" shrinkToFit="1"/>
      <protection locked="0"/>
    </xf>
    <xf numFmtId="0" fontId="2" fillId="0" borderId="1" xfId="98" applyNumberFormat="1" applyFont="1" applyBorder="1" applyAlignment="1">
      <alignment horizontal="left" shrinkToFit="1"/>
    </xf>
    <xf numFmtId="0" fontId="2" fillId="0" borderId="4" xfId="98" applyNumberFormat="1" applyFont="1" applyBorder="1" applyAlignment="1">
      <alignment shrinkToFit="1"/>
    </xf>
    <xf numFmtId="0" fontId="2" fillId="0" borderId="4" xfId="98" applyNumberFormat="1" applyFont="1" applyBorder="1" applyAlignment="1">
      <alignment horizontal="center" shrinkToFit="1"/>
    </xf>
    <xf numFmtId="0" fontId="18" fillId="0" borderId="6" xfId="0" applyFont="1" applyBorder="1" applyAlignment="1" applyProtection="1">
      <alignment horizontal="center"/>
      <protection hidden="1"/>
    </xf>
    <xf numFmtId="0" fontId="18" fillId="0" borderId="13" xfId="0" applyFont="1" applyBorder="1" applyAlignment="1" applyProtection="1">
      <alignment horizontal="center"/>
      <protection hidden="1"/>
    </xf>
  </cellXfs>
  <cellStyles count="10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ptionDots..." xfId="27"/>
    <cellStyle name="Check Cell" xfId="28" builtinId="23" customBuiltin="1"/>
    <cellStyle name="Comma 2" xfId="29"/>
    <cellStyle name="Comma 2 2" xfId="30"/>
    <cellStyle name="Comma 2 3" xfId="31"/>
    <cellStyle name="Comma 3" xfId="32"/>
    <cellStyle name="Comma 3 2" xfId="33"/>
    <cellStyle name="Comma 4" xfId="34"/>
    <cellStyle name="Comma 7" xfId="35"/>
    <cellStyle name="Comma 8" xfId="36"/>
    <cellStyle name="Currency 2" xfId="37"/>
    <cellStyle name="Currency 3" xfId="38"/>
    <cellStyle name="Exhibit No." xfId="39"/>
    <cellStyle name="Exhibit No. 2" xfId="40"/>
    <cellStyle name="Exhibit No. 3" xfId="41"/>
    <cellStyle name="Explanatory Text" xfId="42" builtinId="53"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customBuiltin="1"/>
    <cellStyle name="HeadStateofNC" xfId="48"/>
    <cellStyle name="HeadStateofNC 2" xfId="49"/>
    <cellStyle name="HeadTitles" xfId="50"/>
    <cellStyle name="HeadTitles 2" xfId="51"/>
    <cellStyle name="HeadYE_Date" xfId="52"/>
    <cellStyle name="Hyperlink" xfId="53" builtinId="8"/>
    <cellStyle name="Hyperlink 2" xfId="54"/>
    <cellStyle name="Hyperlink 2 2" xfId="55"/>
    <cellStyle name="Hyperlink 2 3" xfId="56"/>
    <cellStyle name="Hyperlink 3" xfId="57"/>
    <cellStyle name="Hyperlink 4" xfId="97"/>
    <cellStyle name="Input" xfId="58" builtinId="20" customBuiltin="1"/>
    <cellStyle name="Linked Cell" xfId="59" builtinId="24" customBuiltin="1"/>
    <cellStyle name="Neutral" xfId="60" builtinId="28" customBuiltin="1"/>
    <cellStyle name="Normal" xfId="0" builtinId="0"/>
    <cellStyle name="Normal 2" xfId="61"/>
    <cellStyle name="Normal 2 2" xfId="62"/>
    <cellStyle name="Normal 2 2 2" xfId="63"/>
    <cellStyle name="Normal 2 3" xfId="64"/>
    <cellStyle name="Normal 3" xfId="65"/>
    <cellStyle name="Normal 3 2" xfId="66"/>
    <cellStyle name="Normal 3 3" xfId="67"/>
    <cellStyle name="Normal 3 4" xfId="68"/>
    <cellStyle name="Normal 4" xfId="69"/>
    <cellStyle name="Normal 5" xfId="70"/>
    <cellStyle name="Normal 5 2" xfId="71"/>
    <cellStyle name="Normal 5 3" xfId="72"/>
    <cellStyle name="Normal 5 4" xfId="73"/>
    <cellStyle name="Normal 6" xfId="74"/>
    <cellStyle name="Normal 6 2" xfId="75"/>
    <cellStyle name="Normal 7" xfId="96"/>
    <cellStyle name="Normal_a3p08" xfId="76"/>
    <cellStyle name="Normal_a4p05" xfId="77"/>
    <cellStyle name="Normal_a7p01" xfId="78"/>
    <cellStyle name="Normal_a7p02" xfId="79"/>
    <cellStyle name="Normal_a7p05" xfId="80"/>
    <cellStyle name="Normal_a7p07" xfId="99"/>
    <cellStyle name="Normal_a7p08" xfId="98"/>
    <cellStyle name="Normal_a7p09" xfId="101"/>
    <cellStyle name="Normal_a7p10" xfId="100"/>
    <cellStyle name="Normal_CmCoExcl" xfId="81"/>
    <cellStyle name="Normal_UnivExcl" xfId="82"/>
    <cellStyle name="Note 2" xfId="83"/>
    <cellStyle name="Number$ -" xfId="84"/>
    <cellStyle name="Number-no $ -" xfId="85"/>
    <cellStyle name="NumberTotal$ -" xfId="86"/>
    <cellStyle name="NumberTotal-no $ -" xfId="87"/>
    <cellStyle name="NumNo$" xfId="88"/>
    <cellStyle name="NumTotD" xfId="89"/>
    <cellStyle name="NumTotNo$" xfId="90"/>
    <cellStyle name="Output" xfId="91" builtinId="21" customBuiltin="1"/>
    <cellStyle name="Percent 2" xfId="92"/>
    <cellStyle name="Title" xfId="93" builtinId="15" customBuiltin="1"/>
    <cellStyle name="Total" xfId="94" builtinId="25" customBuiltin="1"/>
    <cellStyle name="Warning Text" xfId="95" builtinId="11" customBuiltin="1"/>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151</xdr:row>
      <xdr:rowOff>57150</xdr:rowOff>
    </xdr:from>
    <xdr:to>
      <xdr:col>8</xdr:col>
      <xdr:colOff>1285150</xdr:colOff>
      <xdr:row>168</xdr:row>
      <xdr:rowOff>94840</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 y="28870275"/>
          <a:ext cx="5800000" cy="3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ASD\08CAFR\Packages\SIG\2008NCASexc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3scfp03.eads.ncads.net\Share\SASD\08CAFR\Packages\SIG\08%20Test%20Offline%20NonMajorC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SASD\08CAFR\Packages\SIG\2008Collprofor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SASD\05CAFR\Statements\Permanent\05PermWT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01"/>
      <sheetName val="105"/>
      <sheetName val="201"/>
      <sheetName val="205"/>
      <sheetName val="210"/>
      <sheetName val="215"/>
      <sheetName val="220"/>
      <sheetName val="301"/>
      <sheetName val="305"/>
      <sheetName val="310"/>
      <sheetName val="315"/>
      <sheetName val="320"/>
      <sheetName val="325"/>
      <sheetName val="330"/>
      <sheetName val="335"/>
      <sheetName val="340"/>
      <sheetName val="345"/>
      <sheetName val="350"/>
      <sheetName val="355"/>
      <sheetName val="360"/>
      <sheetName val="401"/>
      <sheetName val="405"/>
      <sheetName val="410"/>
      <sheetName val="415"/>
      <sheetName val="420"/>
      <sheetName val="425"/>
      <sheetName val="430"/>
      <sheetName val="431"/>
      <sheetName val="501"/>
      <sheetName val="505"/>
      <sheetName val="510"/>
      <sheetName val="515"/>
      <sheetName val="520"/>
      <sheetName val="525"/>
      <sheetName val="530"/>
      <sheetName val="535"/>
      <sheetName val="540"/>
      <sheetName val="545"/>
      <sheetName val="550"/>
      <sheetName val="555"/>
      <sheetName val="565"/>
      <sheetName val="570"/>
      <sheetName val="601"/>
      <sheetName val="605"/>
      <sheetName val="610"/>
      <sheetName val="615"/>
      <sheetName val="620"/>
      <sheetName val="625"/>
      <sheetName val="630"/>
      <sheetName val="635"/>
      <sheetName val="640"/>
      <sheetName val="705"/>
      <sheetName val="710"/>
      <sheetName val="715"/>
      <sheetName val="720"/>
      <sheetName val="725"/>
      <sheetName val="726"/>
      <sheetName val="730"/>
      <sheetName val="735"/>
      <sheetName val="740"/>
      <sheetName val="745"/>
      <sheetName val="750"/>
      <sheetName val="905"/>
      <sheetName val="906"/>
      <sheetName val="907"/>
      <sheetName val="908"/>
      <sheetName val="910"/>
      <sheetName val="911"/>
      <sheetName val="Explanations"/>
      <sheetName val="Comments"/>
      <sheetName val="Agencies"/>
      <sheetName val="Functional"/>
      <sheetName val="GF-ws 401 Flowchrt"/>
      <sheetName val="SR-ws 405 Flowchrt"/>
      <sheetName val="cap-ws 410 Flowchrt"/>
      <sheetName val="PF-ws415 Flowchrt"/>
      <sheetName val="Checklist"/>
      <sheetName val="Cash &amp; Inv Check"/>
      <sheetName val="Data"/>
      <sheetName val="Errors"/>
      <sheetName val="Notes"/>
    </sheetNames>
    <sheetDataSet>
      <sheetData sheetId="0">
        <row r="34">
          <cell r="A34" t="str">
            <v>Sheet</v>
          </cell>
          <cell r="B34" t="str">
            <v>NA</v>
          </cell>
          <cell r="C34" t="str">
            <v>Errors</v>
          </cell>
          <cell r="D34" t="str">
            <v>Worksheet Title</v>
          </cell>
        </row>
        <row r="35">
          <cell r="A35">
            <v>101</v>
          </cell>
          <cell r="C35" t="str">
            <v/>
          </cell>
          <cell r="D35" t="str">
            <v>Summary of Significant Accounting Policies</v>
          </cell>
          <cell r="P35">
            <v>0</v>
          </cell>
        </row>
        <row r="36">
          <cell r="A36">
            <v>105</v>
          </cell>
          <cell r="C36" t="str">
            <v/>
          </cell>
          <cell r="D36" t="str">
            <v>Operating Indicators By Function</v>
          </cell>
          <cell r="P36">
            <v>0</v>
          </cell>
        </row>
        <row r="37">
          <cell r="A37">
            <v>201</v>
          </cell>
          <cell r="C37" t="str">
            <v>E</v>
          </cell>
          <cell r="D37" t="str">
            <v>Changes in Capital Assets</v>
          </cell>
          <cell r="P37">
            <v>1</v>
          </cell>
        </row>
        <row r="38">
          <cell r="A38">
            <v>205</v>
          </cell>
          <cell r="C38" t="str">
            <v>E</v>
          </cell>
          <cell r="D38" t="str">
            <v>Reconciliation Between Fixed Asset System and General Ledger</v>
          </cell>
          <cell r="P38">
            <v>1</v>
          </cell>
        </row>
        <row r="39">
          <cell r="A39">
            <v>210</v>
          </cell>
          <cell r="C39" t="str">
            <v>E</v>
          </cell>
          <cell r="D39" t="str">
            <v>Accumulated Depreciation</v>
          </cell>
          <cell r="P39">
            <v>1</v>
          </cell>
        </row>
        <row r="40">
          <cell r="A40">
            <v>215</v>
          </cell>
          <cell r="C40" t="str">
            <v/>
          </cell>
          <cell r="D40" t="str">
            <v>Capital Asset Impairments</v>
          </cell>
          <cell r="P40">
            <v>0</v>
          </cell>
        </row>
        <row r="41">
          <cell r="A41">
            <v>220</v>
          </cell>
          <cell r="C41" t="str">
            <v/>
          </cell>
          <cell r="D41" t="str">
            <v>Capital Asset Statistics</v>
          </cell>
          <cell r="P41">
            <v>0</v>
          </cell>
        </row>
        <row r="42">
          <cell r="A42">
            <v>301</v>
          </cell>
          <cell r="C42" t="str">
            <v/>
          </cell>
          <cell r="D42" t="str">
            <v>Leases - Operating and Capital</v>
          </cell>
          <cell r="P42">
            <v>0</v>
          </cell>
        </row>
        <row r="43">
          <cell r="A43">
            <v>305</v>
          </cell>
          <cell r="C43" t="str">
            <v>E</v>
          </cell>
          <cell r="D43" t="str">
            <v>Changes in Long-Term Liabilities and Short-Term Debt (Governmental)</v>
          </cell>
          <cell r="P43">
            <v>1</v>
          </cell>
        </row>
        <row r="44">
          <cell r="A44">
            <v>310</v>
          </cell>
          <cell r="C44" t="str">
            <v>E</v>
          </cell>
          <cell r="D44" t="str">
            <v>Changes in Long-Term Liabilities and Short-Term Debt (Business-Type)</v>
          </cell>
          <cell r="P44">
            <v>1</v>
          </cell>
        </row>
        <row r="45">
          <cell r="A45">
            <v>315</v>
          </cell>
          <cell r="C45" t="str">
            <v>E</v>
          </cell>
          <cell r="D45" t="str">
            <v>Annual Debt Svc Reqmts - Bonds, COPs, Notes Payable - Without Interest Rate Swaps</v>
          </cell>
          <cell r="P45">
            <v>4</v>
          </cell>
        </row>
        <row r="46">
          <cell r="A46">
            <v>320</v>
          </cell>
          <cell r="C46" t="str">
            <v>E</v>
          </cell>
          <cell r="D46" t="str">
            <v>Annual Debt Svc Reqmts - Bonds and COPs Payable - With Interest Rate Swaps</v>
          </cell>
          <cell r="P46">
            <v>4</v>
          </cell>
        </row>
        <row r="47">
          <cell r="A47">
            <v>325</v>
          </cell>
          <cell r="C47" t="str">
            <v>E</v>
          </cell>
          <cell r="D47" t="str">
            <v>Pledged Revenue Coverage</v>
          </cell>
          <cell r="P47">
            <v>1</v>
          </cell>
        </row>
        <row r="48">
          <cell r="A48">
            <v>330</v>
          </cell>
          <cell r="C48" t="str">
            <v/>
          </cell>
          <cell r="D48" t="str">
            <v>Debt Defeasances</v>
          </cell>
          <cell r="P48">
            <v>0</v>
          </cell>
        </row>
        <row r="49">
          <cell r="A49">
            <v>335</v>
          </cell>
          <cell r="C49" t="str">
            <v>E</v>
          </cell>
          <cell r="D49" t="str">
            <v>Demand Bonds</v>
          </cell>
          <cell r="P49">
            <v>1</v>
          </cell>
        </row>
        <row r="50">
          <cell r="A50">
            <v>340</v>
          </cell>
          <cell r="C50" t="str">
            <v>E</v>
          </cell>
          <cell r="D50" t="str">
            <v>Derivatives Outstanding Not Reported at Fair Value</v>
          </cell>
          <cell r="P50">
            <v>1</v>
          </cell>
        </row>
        <row r="51">
          <cell r="A51">
            <v>345</v>
          </cell>
          <cell r="C51" t="str">
            <v>E</v>
          </cell>
          <cell r="D51" t="str">
            <v>Contingencies</v>
          </cell>
          <cell r="P51">
            <v>1</v>
          </cell>
          <cell r="Q51" t="str">
            <v>revised 7/14/08</v>
          </cell>
        </row>
        <row r="52">
          <cell r="A52">
            <v>350</v>
          </cell>
          <cell r="C52" t="str">
            <v/>
          </cell>
          <cell r="D52" t="str">
            <v>Construction and Other Significant Commitments</v>
          </cell>
          <cell r="P52">
            <v>0</v>
          </cell>
        </row>
        <row r="53">
          <cell r="A53">
            <v>355</v>
          </cell>
          <cell r="C53" t="str">
            <v>E</v>
          </cell>
          <cell r="D53" t="str">
            <v>Subsequent Events/Other Items</v>
          </cell>
          <cell r="P53">
            <v>1</v>
          </cell>
        </row>
        <row r="54">
          <cell r="A54">
            <v>360</v>
          </cell>
          <cell r="C54" t="str">
            <v>E</v>
          </cell>
          <cell r="D54" t="str">
            <v>Related Party Transactions</v>
          </cell>
          <cell r="P54">
            <v>1</v>
          </cell>
        </row>
        <row r="55">
          <cell r="A55">
            <v>401</v>
          </cell>
          <cell r="C55" t="str">
            <v/>
          </cell>
          <cell r="D55" t="str">
            <v>General Fund</v>
          </cell>
          <cell r="P55">
            <v>0</v>
          </cell>
        </row>
        <row r="56">
          <cell r="A56">
            <v>405</v>
          </cell>
          <cell r="C56" t="str">
            <v/>
          </cell>
          <cell r="D56" t="str">
            <v>Special Revenue Fund</v>
          </cell>
          <cell r="P56">
            <v>0</v>
          </cell>
        </row>
        <row r="57">
          <cell r="A57">
            <v>410</v>
          </cell>
          <cell r="C57" t="str">
            <v/>
          </cell>
          <cell r="D57" t="str">
            <v>Capital Projects</v>
          </cell>
          <cell r="P57">
            <v>0</v>
          </cell>
        </row>
        <row r="58">
          <cell r="A58">
            <v>415</v>
          </cell>
          <cell r="C58" t="str">
            <v/>
          </cell>
          <cell r="D58" t="str">
            <v>Permanent Funds</v>
          </cell>
          <cell r="P58">
            <v>0</v>
          </cell>
        </row>
        <row r="59">
          <cell r="A59">
            <v>420</v>
          </cell>
          <cell r="C59" t="str">
            <v/>
          </cell>
          <cell r="D59" t="str">
            <v>Restricted and Unrestricted Net Assets - Business Type Activities</v>
          </cell>
          <cell r="P59">
            <v>0</v>
          </cell>
        </row>
        <row r="60">
          <cell r="A60">
            <v>425</v>
          </cell>
          <cell r="C60" t="str">
            <v/>
          </cell>
          <cell r="D60" t="str">
            <v>Net Assets/Fund Balance Deficit</v>
          </cell>
          <cell r="P60">
            <v>0</v>
          </cell>
        </row>
        <row r="61">
          <cell r="A61">
            <v>430</v>
          </cell>
          <cell r="C61" t="str">
            <v/>
          </cell>
          <cell r="D61" t="str">
            <v>Fund Equity Restatement (Part 1 of 2)</v>
          </cell>
          <cell r="P61">
            <v>0</v>
          </cell>
        </row>
        <row r="62">
          <cell r="A62">
            <v>431</v>
          </cell>
          <cell r="C62" t="str">
            <v/>
          </cell>
          <cell r="D62" t="str">
            <v>Fund Equity Restatement (Part 2 of 2)</v>
          </cell>
          <cell r="P62">
            <v>0</v>
          </cell>
        </row>
        <row r="63">
          <cell r="A63">
            <v>501</v>
          </cell>
          <cell r="C63" t="str">
            <v/>
          </cell>
          <cell r="D63" t="str">
            <v>Schedule of Intra-Agency Receivables and Payables</v>
          </cell>
          <cell r="P63">
            <v>0</v>
          </cell>
        </row>
        <row r="64">
          <cell r="A64">
            <v>505</v>
          </cell>
          <cell r="C64" t="str">
            <v>E</v>
          </cell>
          <cell r="D64" t="str">
            <v>Schedule of Inter-Agency Receivables</v>
          </cell>
          <cell r="P64">
            <v>1</v>
          </cell>
        </row>
        <row r="65">
          <cell r="A65">
            <v>510</v>
          </cell>
          <cell r="C65" t="str">
            <v>E</v>
          </cell>
          <cell r="D65" t="str">
            <v>Schedule of Inter-Agency Payables</v>
          </cell>
          <cell r="P65">
            <v>1</v>
          </cell>
        </row>
        <row r="66">
          <cell r="A66">
            <v>515</v>
          </cell>
          <cell r="C66" t="str">
            <v>E</v>
          </cell>
          <cell r="D66" t="str">
            <v>Schedule of Due From / Restricted Due From Primary Government</v>
          </cell>
          <cell r="P66">
            <v>1</v>
          </cell>
        </row>
        <row r="67">
          <cell r="A67">
            <v>520</v>
          </cell>
          <cell r="C67" t="str">
            <v>E</v>
          </cell>
          <cell r="D67" t="str">
            <v>Schedule of Due To Primary Government</v>
          </cell>
          <cell r="P67">
            <v>1</v>
          </cell>
        </row>
        <row r="68">
          <cell r="A68">
            <v>525</v>
          </cell>
          <cell r="C68" t="str">
            <v>E</v>
          </cell>
          <cell r="D68" t="str">
            <v>Schedule of Due from / Restricted Due From  State of NC Component Units</v>
          </cell>
          <cell r="P68">
            <v>1</v>
          </cell>
          <cell r="Q68" t="str">
            <v>revised 7/14/08</v>
          </cell>
        </row>
        <row r="69">
          <cell r="A69">
            <v>530</v>
          </cell>
          <cell r="C69" t="str">
            <v>E</v>
          </cell>
          <cell r="D69" t="str">
            <v>Schedule of Due to State of NC Component Units</v>
          </cell>
          <cell r="P69">
            <v>1</v>
          </cell>
        </row>
        <row r="70">
          <cell r="A70">
            <v>535</v>
          </cell>
          <cell r="C70" t="str">
            <v>E</v>
          </cell>
          <cell r="D70" t="str">
            <v>Schedule of Advances</v>
          </cell>
          <cell r="P70">
            <v>1</v>
          </cell>
        </row>
        <row r="71">
          <cell r="A71">
            <v>540</v>
          </cell>
          <cell r="C71" t="str">
            <v/>
          </cell>
          <cell r="D71" t="str">
            <v>Schedule of Intra-Agency Operating Transfers</v>
          </cell>
          <cell r="P71">
            <v>0</v>
          </cell>
        </row>
        <row r="72">
          <cell r="A72">
            <v>545</v>
          </cell>
          <cell r="C72" t="str">
            <v/>
          </cell>
          <cell r="D72" t="str">
            <v>Schedule of Agency Inter-Company Operating Transfers to be Eliminated</v>
          </cell>
          <cell r="P72">
            <v>0</v>
          </cell>
        </row>
        <row r="73">
          <cell r="A73">
            <v>550</v>
          </cell>
          <cell r="C73" t="str">
            <v>E</v>
          </cell>
          <cell r="D73" t="str">
            <v>Schedule of Inter-Agency Operating Transfers In</v>
          </cell>
          <cell r="P73">
            <v>1</v>
          </cell>
        </row>
        <row r="74">
          <cell r="A74">
            <v>555</v>
          </cell>
          <cell r="C74" t="str">
            <v>E</v>
          </cell>
          <cell r="D74" t="str">
            <v>Schedule of Inter-Agency Operating Transfers Out</v>
          </cell>
          <cell r="P74">
            <v>1</v>
          </cell>
        </row>
        <row r="75">
          <cell r="A75">
            <v>565</v>
          </cell>
          <cell r="C75" t="str">
            <v/>
          </cell>
          <cell r="D75" t="str">
            <v>Schedule of Interinstitutional Transfers</v>
          </cell>
          <cell r="P75">
            <v>0</v>
          </cell>
        </row>
        <row r="76">
          <cell r="A76">
            <v>570</v>
          </cell>
          <cell r="C76" t="str">
            <v>E</v>
          </cell>
          <cell r="D76" t="str">
            <v>Receivables</v>
          </cell>
          <cell r="P76">
            <v>1</v>
          </cell>
        </row>
        <row r="77">
          <cell r="A77">
            <v>601</v>
          </cell>
          <cell r="C77" t="str">
            <v>E</v>
          </cell>
          <cell r="D77" t="str">
            <v>Special Separation Allowance for Law Enforcement Officers</v>
          </cell>
          <cell r="P77">
            <v>3</v>
          </cell>
        </row>
        <row r="78">
          <cell r="A78">
            <v>605</v>
          </cell>
          <cell r="C78" t="str">
            <v>E</v>
          </cell>
          <cell r="D78" t="str">
            <v>University Optional Retirement Program</v>
          </cell>
          <cell r="P78">
            <v>1</v>
          </cell>
        </row>
        <row r="79">
          <cell r="A79">
            <v>610</v>
          </cell>
          <cell r="C79" t="str">
            <v/>
          </cell>
          <cell r="D79" t="str">
            <v>Significant Transactions Between Component Units and Analysis of Federal Grants</v>
          </cell>
          <cell r="P79">
            <v>0</v>
          </cell>
        </row>
        <row r="80">
          <cell r="A80">
            <v>615</v>
          </cell>
          <cell r="C80" t="str">
            <v/>
          </cell>
          <cell r="D80" t="str">
            <v>Foundations Survey</v>
          </cell>
          <cell r="P80">
            <v>0</v>
          </cell>
        </row>
        <row r="81">
          <cell r="A81">
            <v>620</v>
          </cell>
          <cell r="C81" t="str">
            <v/>
          </cell>
          <cell r="D81" t="str">
            <v>Analysis of Deferred Revenues</v>
          </cell>
          <cell r="P81">
            <v>0</v>
          </cell>
        </row>
        <row r="82">
          <cell r="A82">
            <v>625</v>
          </cell>
          <cell r="C82" t="str">
            <v>E</v>
          </cell>
          <cell r="D82" t="str">
            <v>Analytical Review</v>
          </cell>
          <cell r="P82">
            <v>2</v>
          </cell>
        </row>
        <row r="83">
          <cell r="A83">
            <v>630</v>
          </cell>
          <cell r="C83" t="str">
            <v>E</v>
          </cell>
          <cell r="D83" t="str">
            <v>Statement of Changes in Assets and Liabilities for Agency Funds</v>
          </cell>
          <cell r="P83">
            <v>1</v>
          </cell>
        </row>
        <row r="84">
          <cell r="A84">
            <v>635</v>
          </cell>
          <cell r="C84" t="str">
            <v>E</v>
          </cell>
          <cell r="D84" t="str">
            <v>Segments</v>
          </cell>
          <cell r="P84">
            <v>1</v>
          </cell>
        </row>
        <row r="85">
          <cell r="A85">
            <v>640</v>
          </cell>
          <cell r="C85" t="str">
            <v/>
          </cell>
          <cell r="D85" t="str">
            <v>Disclosure of Pledged Revenues</v>
          </cell>
        </row>
        <row r="86">
          <cell r="A86">
            <v>705</v>
          </cell>
          <cell r="C86" t="str">
            <v/>
          </cell>
          <cell r="D86" t="str">
            <v>Cash and Cash Equivalents in Banks Outside the State Treasurer - Custodial Credit Risk - Deposits</v>
          </cell>
          <cell r="P86">
            <v>0</v>
          </cell>
        </row>
        <row r="87">
          <cell r="A87">
            <v>710</v>
          </cell>
          <cell r="C87" t="str">
            <v/>
          </cell>
          <cell r="D87" t="str">
            <v>Investments Held Outside the State Treasurer - Custodial Credit Risk - Investments</v>
          </cell>
          <cell r="P87">
            <v>0</v>
          </cell>
        </row>
        <row r="88">
          <cell r="A88">
            <v>715</v>
          </cell>
          <cell r="C88" t="str">
            <v/>
          </cell>
          <cell r="D88" t="str">
            <v>Investments Held Outside the State Treasurer - Custodial Credit Risk - Deposits</v>
          </cell>
          <cell r="P88">
            <v>0</v>
          </cell>
        </row>
        <row r="89">
          <cell r="A89">
            <v>720</v>
          </cell>
          <cell r="C89" t="str">
            <v/>
          </cell>
          <cell r="D89" t="str">
            <v>Investments Held Outside the State Treasurer - Interest Rate Risk</v>
          </cell>
          <cell r="P89">
            <v>0</v>
          </cell>
        </row>
        <row r="90">
          <cell r="A90">
            <v>725</v>
          </cell>
          <cell r="C90" t="str">
            <v/>
          </cell>
          <cell r="D90" t="str">
            <v>Investments Held Outside the State Treasurer - Credit Risk (Part 1 of 2)</v>
          </cell>
          <cell r="P90">
            <v>0</v>
          </cell>
        </row>
        <row r="91">
          <cell r="A91">
            <v>726</v>
          </cell>
          <cell r="C91" t="str">
            <v/>
          </cell>
          <cell r="D91" t="str">
            <v>Investments Held Outside the State Treasurer - Credit Risk (Part 2 of 2)</v>
          </cell>
          <cell r="P91">
            <v>0</v>
          </cell>
        </row>
        <row r="92">
          <cell r="A92">
            <v>730</v>
          </cell>
          <cell r="C92" t="str">
            <v/>
          </cell>
          <cell r="D92" t="str">
            <v>Investments Held Outside the State Treasurer - Additional Level of Detail</v>
          </cell>
          <cell r="P92">
            <v>0</v>
          </cell>
        </row>
        <row r="93">
          <cell r="A93">
            <v>735</v>
          </cell>
          <cell r="C93" t="str">
            <v/>
          </cell>
          <cell r="D93" t="str">
            <v>Investments Held Outside the State Treasurer - Concentration of Credit Risk</v>
          </cell>
          <cell r="P93">
            <v>0</v>
          </cell>
        </row>
        <row r="94">
          <cell r="A94">
            <v>740</v>
          </cell>
          <cell r="C94" t="str">
            <v/>
          </cell>
          <cell r="D94" t="str">
            <v>Investments Held Outside the State Treasurer - Foreign Currency Risk</v>
          </cell>
          <cell r="P94">
            <v>0</v>
          </cell>
        </row>
        <row r="95">
          <cell r="A95">
            <v>745</v>
          </cell>
          <cell r="C95" t="str">
            <v/>
          </cell>
          <cell r="D95" t="str">
            <v>Investments Held Outside the State Treasurer - Investment Policies</v>
          </cell>
          <cell r="P95">
            <v>0</v>
          </cell>
        </row>
        <row r="96">
          <cell r="A96">
            <v>750</v>
          </cell>
          <cell r="C96" t="str">
            <v/>
          </cell>
          <cell r="D96" t="str">
            <v>Investments Held Outside the State Treasurer - Highly Sensitive Investments</v>
          </cell>
          <cell r="P96">
            <v>0</v>
          </cell>
        </row>
        <row r="97">
          <cell r="A97">
            <v>905</v>
          </cell>
          <cell r="C97" t="str">
            <v/>
          </cell>
          <cell r="D97" t="str">
            <v>Offline Proprietary Proforma - Stmt of Net Assets &amp; Stmt of Revs, Exps and Chgs in Net Assets</v>
          </cell>
          <cell r="P97">
            <v>0</v>
          </cell>
          <cell r="Q97" t="str">
            <v>revised 7/14/08</v>
          </cell>
        </row>
        <row r="98">
          <cell r="A98">
            <v>906</v>
          </cell>
          <cell r="C98" t="str">
            <v/>
          </cell>
          <cell r="D98" t="str">
            <v>Offline Fiduciary Proforma - Stmt of Fiduciary Net Assets &amp; Stmt of Chgs in Fiduciary Net Assets</v>
          </cell>
          <cell r="P98">
            <v>0</v>
          </cell>
        </row>
        <row r="99">
          <cell r="A99">
            <v>907</v>
          </cell>
          <cell r="C99" t="str">
            <v/>
          </cell>
          <cell r="D99" t="str">
            <v>Offline Agency Funds Proforma - Stmt of Changes in Assets &amp; Liabilities</v>
          </cell>
          <cell r="P99">
            <v>0</v>
          </cell>
        </row>
        <row r="100">
          <cell r="A100">
            <v>908</v>
          </cell>
          <cell r="C100" t="str">
            <v/>
          </cell>
          <cell r="D100" t="str">
            <v>Offline Component Unit Financial Statements - CAFR Format</v>
          </cell>
          <cell r="Q100" t="str">
            <v>revised 7/14/08</v>
          </cell>
        </row>
        <row r="101">
          <cell r="A101">
            <v>910</v>
          </cell>
          <cell r="C101" t="str">
            <v/>
          </cell>
          <cell r="D101" t="str">
            <v>Offline Proprietary Analytical Review - Computed Variances</v>
          </cell>
          <cell r="P101">
            <v>0</v>
          </cell>
          <cell r="Q101" t="str">
            <v>revised 7/14/08</v>
          </cell>
        </row>
        <row r="102">
          <cell r="A102">
            <v>911</v>
          </cell>
          <cell r="C102" t="str">
            <v/>
          </cell>
          <cell r="D102" t="str">
            <v>Offline Fiduciary Analytical Review - Computed Variances</v>
          </cell>
          <cell r="P102">
            <v>0</v>
          </cell>
        </row>
        <row r="103">
          <cell r="A103" t="str">
            <v>Exp</v>
          </cell>
          <cell r="C103" t="str">
            <v/>
          </cell>
          <cell r="D103" t="str">
            <v>Worksheet Explanations</v>
          </cell>
          <cell r="P103">
            <v>0</v>
          </cell>
        </row>
        <row r="104">
          <cell r="A104" t="str">
            <v>Comm</v>
          </cell>
          <cell r="C104" t="str">
            <v/>
          </cell>
          <cell r="D104" t="str">
            <v>Your Comments and Suggestions</v>
          </cell>
          <cell r="P104">
            <v>0</v>
          </cell>
        </row>
      </sheetData>
      <sheetData sheetId="1"/>
      <sheetData sheetId="2"/>
      <sheetData sheetId="3"/>
      <sheetData sheetId="4"/>
      <sheetData sheetId="5"/>
      <sheetData sheetId="6"/>
      <sheetData sheetId="7"/>
      <sheetData sheetId="8">
        <row r="5">
          <cell r="I5" t="str">
            <v>01</v>
          </cell>
        </row>
      </sheetData>
      <sheetData sheetId="9">
        <row r="6">
          <cell r="K6" t="str">
            <v>01</v>
          </cell>
        </row>
      </sheetData>
      <sheetData sheetId="10">
        <row r="6">
          <cell r="K6" t="str">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E6" t="str">
            <v>01</v>
          </cell>
        </row>
      </sheetData>
      <sheetData sheetId="30">
        <row r="6">
          <cell r="D6" t="str">
            <v>01</v>
          </cell>
        </row>
      </sheetData>
      <sheetData sheetId="31">
        <row r="6">
          <cell r="D6" t="str">
            <v>01</v>
          </cell>
        </row>
      </sheetData>
      <sheetData sheetId="32">
        <row r="6">
          <cell r="D6" t="str">
            <v>01</v>
          </cell>
        </row>
      </sheetData>
      <sheetData sheetId="33">
        <row r="6">
          <cell r="D6" t="str">
            <v>01</v>
          </cell>
        </row>
      </sheetData>
      <sheetData sheetId="34">
        <row r="6">
          <cell r="D6" t="str">
            <v>01</v>
          </cell>
        </row>
      </sheetData>
      <sheetData sheetId="35">
        <row r="6">
          <cell r="D6" t="str">
            <v>01</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3">
          <cell r="A13">
            <v>100</v>
          </cell>
          <cell r="F13">
            <v>0</v>
          </cell>
        </row>
        <row r="14">
          <cell r="A14">
            <v>110</v>
          </cell>
          <cell r="F14">
            <v>0</v>
          </cell>
        </row>
        <row r="16">
          <cell r="A16">
            <v>124</v>
          </cell>
          <cell r="F16">
            <v>0</v>
          </cell>
        </row>
        <row r="17">
          <cell r="A17">
            <v>124</v>
          </cell>
          <cell r="F17">
            <v>0</v>
          </cell>
        </row>
        <row r="18">
          <cell r="A18">
            <v>124</v>
          </cell>
          <cell r="F18">
            <v>0</v>
          </cell>
        </row>
        <row r="19">
          <cell r="A19">
            <v>124</v>
          </cell>
          <cell r="F19">
            <v>0</v>
          </cell>
        </row>
        <row r="20">
          <cell r="A20">
            <v>124</v>
          </cell>
          <cell r="F20">
            <v>0</v>
          </cell>
        </row>
        <row r="21">
          <cell r="A21">
            <v>122</v>
          </cell>
          <cell r="F21">
            <v>0</v>
          </cell>
        </row>
        <row r="22">
          <cell r="A22">
            <v>120</v>
          </cell>
          <cell r="F22">
            <v>0</v>
          </cell>
        </row>
        <row r="23">
          <cell r="A23">
            <v>130</v>
          </cell>
          <cell r="F23">
            <v>0</v>
          </cell>
        </row>
        <row r="24">
          <cell r="A24">
            <v>140</v>
          </cell>
          <cell r="F24">
            <v>0</v>
          </cell>
        </row>
        <row r="25">
          <cell r="A25">
            <v>154</v>
          </cell>
          <cell r="F25">
            <v>0</v>
          </cell>
        </row>
        <row r="26">
          <cell r="A26">
            <v>160</v>
          </cell>
          <cell r="F26">
            <v>0</v>
          </cell>
        </row>
        <row r="27">
          <cell r="A27">
            <v>162</v>
          </cell>
          <cell r="F27">
            <v>0</v>
          </cell>
        </row>
        <row r="28">
          <cell r="F28">
            <v>0</v>
          </cell>
        </row>
        <row r="31">
          <cell r="A31">
            <v>110</v>
          </cell>
          <cell r="F31">
            <v>0</v>
          </cell>
        </row>
        <row r="33">
          <cell r="A33">
            <v>124</v>
          </cell>
          <cell r="F33">
            <v>0</v>
          </cell>
        </row>
        <row r="34">
          <cell r="A34">
            <v>124</v>
          </cell>
          <cell r="F34">
            <v>0</v>
          </cell>
        </row>
        <row r="35">
          <cell r="A35">
            <v>124</v>
          </cell>
          <cell r="F35">
            <v>0</v>
          </cell>
        </row>
        <row r="36">
          <cell r="A36">
            <v>124</v>
          </cell>
          <cell r="F36">
            <v>0</v>
          </cell>
        </row>
        <row r="37">
          <cell r="A37">
            <v>124</v>
          </cell>
          <cell r="F37">
            <v>0</v>
          </cell>
        </row>
        <row r="38">
          <cell r="A38">
            <v>154</v>
          </cell>
          <cell r="F38">
            <v>0</v>
          </cell>
        </row>
        <row r="39">
          <cell r="A39">
            <v>157</v>
          </cell>
          <cell r="F39">
            <v>0</v>
          </cell>
        </row>
        <row r="40">
          <cell r="A40">
            <v>160</v>
          </cell>
          <cell r="F40">
            <v>0</v>
          </cell>
        </row>
        <row r="41">
          <cell r="A41">
            <v>162</v>
          </cell>
          <cell r="F41">
            <v>0</v>
          </cell>
        </row>
        <row r="42">
          <cell r="A42">
            <v>163</v>
          </cell>
          <cell r="F42">
            <v>0</v>
          </cell>
        </row>
        <row r="43">
          <cell r="A43">
            <v>164</v>
          </cell>
          <cell r="F43">
            <v>0</v>
          </cell>
        </row>
        <row r="44">
          <cell r="A44">
            <v>170</v>
          </cell>
          <cell r="F44">
            <v>0</v>
          </cell>
        </row>
        <row r="45">
          <cell r="A45">
            <v>171</v>
          </cell>
          <cell r="F45">
            <v>0</v>
          </cell>
        </row>
        <row r="46">
          <cell r="F46">
            <v>0</v>
          </cell>
        </row>
        <row r="48">
          <cell r="F48">
            <v>0</v>
          </cell>
        </row>
        <row r="54">
          <cell r="A54">
            <v>204</v>
          </cell>
          <cell r="F54">
            <v>0</v>
          </cell>
        </row>
        <row r="55">
          <cell r="A55">
            <v>204</v>
          </cell>
          <cell r="F55">
            <v>0</v>
          </cell>
        </row>
        <row r="56">
          <cell r="A56">
            <v>204</v>
          </cell>
          <cell r="F56">
            <v>0</v>
          </cell>
        </row>
        <row r="57">
          <cell r="A57">
            <v>204</v>
          </cell>
          <cell r="F57">
            <v>0</v>
          </cell>
        </row>
        <row r="58">
          <cell r="A58">
            <v>204</v>
          </cell>
          <cell r="F58">
            <v>0</v>
          </cell>
        </row>
        <row r="59">
          <cell r="A59">
            <v>210</v>
          </cell>
          <cell r="F59">
            <v>0</v>
          </cell>
        </row>
        <row r="60">
          <cell r="A60">
            <v>202</v>
          </cell>
          <cell r="F60">
            <v>0</v>
          </cell>
        </row>
        <row r="61">
          <cell r="A61">
            <v>200</v>
          </cell>
          <cell r="F61">
            <v>0</v>
          </cell>
        </row>
        <row r="62">
          <cell r="A62">
            <v>220</v>
          </cell>
          <cell r="F62">
            <v>0</v>
          </cell>
        </row>
        <row r="63">
          <cell r="A63">
            <v>222</v>
          </cell>
          <cell r="F63">
            <v>0</v>
          </cell>
        </row>
        <row r="64">
          <cell r="A64">
            <v>230</v>
          </cell>
          <cell r="F64">
            <v>0</v>
          </cell>
        </row>
        <row r="65">
          <cell r="A65">
            <v>235</v>
          </cell>
          <cell r="F65">
            <v>0</v>
          </cell>
        </row>
        <row r="66">
          <cell r="A66">
            <v>240</v>
          </cell>
          <cell r="F66">
            <v>0</v>
          </cell>
        </row>
        <row r="67">
          <cell r="A67">
            <v>240</v>
          </cell>
          <cell r="F67">
            <v>0</v>
          </cell>
        </row>
        <row r="68">
          <cell r="A68">
            <v>240</v>
          </cell>
          <cell r="F68">
            <v>0</v>
          </cell>
        </row>
        <row r="69">
          <cell r="A69">
            <v>240</v>
          </cell>
          <cell r="F69">
            <v>0</v>
          </cell>
        </row>
        <row r="70">
          <cell r="A70">
            <v>240</v>
          </cell>
          <cell r="F70">
            <v>0</v>
          </cell>
        </row>
        <row r="71">
          <cell r="F71">
            <v>0</v>
          </cell>
        </row>
        <row r="75">
          <cell r="A75">
            <v>204</v>
          </cell>
          <cell r="F75">
            <v>0</v>
          </cell>
        </row>
        <row r="76">
          <cell r="A76">
            <v>204</v>
          </cell>
          <cell r="F76">
            <v>0</v>
          </cell>
        </row>
        <row r="77">
          <cell r="A77">
            <v>204</v>
          </cell>
          <cell r="F77">
            <v>0</v>
          </cell>
        </row>
        <row r="78">
          <cell r="A78">
            <v>225</v>
          </cell>
          <cell r="F78">
            <v>0</v>
          </cell>
        </row>
        <row r="79">
          <cell r="A79">
            <v>230</v>
          </cell>
          <cell r="F79">
            <v>0</v>
          </cell>
        </row>
        <row r="80">
          <cell r="A80">
            <v>235</v>
          </cell>
          <cell r="F80">
            <v>0</v>
          </cell>
        </row>
        <row r="81">
          <cell r="A81">
            <v>241</v>
          </cell>
          <cell r="F81">
            <v>0</v>
          </cell>
        </row>
        <row r="82">
          <cell r="A82">
            <v>241</v>
          </cell>
          <cell r="F82">
            <v>0</v>
          </cell>
        </row>
        <row r="83">
          <cell r="A83">
            <v>241</v>
          </cell>
          <cell r="F83">
            <v>0</v>
          </cell>
        </row>
        <row r="84">
          <cell r="A84">
            <v>241</v>
          </cell>
          <cell r="F84">
            <v>0</v>
          </cell>
        </row>
        <row r="85">
          <cell r="A85">
            <v>241</v>
          </cell>
          <cell r="F85">
            <v>0</v>
          </cell>
        </row>
        <row r="86">
          <cell r="F86">
            <v>0</v>
          </cell>
        </row>
        <row r="88">
          <cell r="F88">
            <v>0</v>
          </cell>
        </row>
        <row r="91">
          <cell r="A91">
            <v>300</v>
          </cell>
          <cell r="F91">
            <v>0</v>
          </cell>
        </row>
        <row r="93">
          <cell r="A93">
            <v>305</v>
          </cell>
          <cell r="F93">
            <v>0</v>
          </cell>
        </row>
        <row r="94">
          <cell r="A94">
            <v>310</v>
          </cell>
          <cell r="F94">
            <v>0</v>
          </cell>
        </row>
        <row r="95">
          <cell r="A95">
            <v>315</v>
          </cell>
          <cell r="F95">
            <v>0</v>
          </cell>
        </row>
        <row r="96">
          <cell r="A96">
            <v>320</v>
          </cell>
        </row>
        <row r="97">
          <cell r="F97">
            <v>0</v>
          </cell>
        </row>
        <row r="99">
          <cell r="F99" t="str">
            <v>In Bal.</v>
          </cell>
        </row>
        <row r="103">
          <cell r="A103">
            <v>500</v>
          </cell>
          <cell r="F103">
            <v>0</v>
          </cell>
        </row>
        <row r="104">
          <cell r="A104">
            <v>500</v>
          </cell>
          <cell r="F104">
            <v>0</v>
          </cell>
        </row>
        <row r="105">
          <cell r="A105">
            <v>500</v>
          </cell>
          <cell r="F105">
            <v>0</v>
          </cell>
        </row>
        <row r="106">
          <cell r="A106">
            <v>500</v>
          </cell>
          <cell r="F106">
            <v>0</v>
          </cell>
        </row>
        <row r="107">
          <cell r="A107">
            <v>500</v>
          </cell>
          <cell r="F107">
            <v>0</v>
          </cell>
        </row>
        <row r="108">
          <cell r="A108">
            <v>500</v>
          </cell>
          <cell r="F108">
            <v>0</v>
          </cell>
        </row>
        <row r="109">
          <cell r="A109">
            <v>500</v>
          </cell>
          <cell r="F109">
            <v>0</v>
          </cell>
        </row>
        <row r="110">
          <cell r="A110">
            <v>500</v>
          </cell>
          <cell r="F110">
            <v>0</v>
          </cell>
        </row>
        <row r="111">
          <cell r="F111">
            <v>0</v>
          </cell>
        </row>
        <row r="114">
          <cell r="A114">
            <v>600</v>
          </cell>
          <cell r="F114">
            <v>0</v>
          </cell>
        </row>
        <row r="115">
          <cell r="A115">
            <v>600</v>
          </cell>
          <cell r="F115">
            <v>0</v>
          </cell>
        </row>
        <row r="116">
          <cell r="A116">
            <v>600</v>
          </cell>
          <cell r="F116">
            <v>0</v>
          </cell>
        </row>
        <row r="117">
          <cell r="A117">
            <v>600</v>
          </cell>
          <cell r="F117">
            <v>0</v>
          </cell>
        </row>
        <row r="118">
          <cell r="A118">
            <v>600</v>
          </cell>
          <cell r="F118">
            <v>0</v>
          </cell>
        </row>
        <row r="119">
          <cell r="A119">
            <v>600</v>
          </cell>
          <cell r="F119">
            <v>0</v>
          </cell>
        </row>
        <row r="120">
          <cell r="A120">
            <v>600</v>
          </cell>
          <cell r="F120">
            <v>0</v>
          </cell>
        </row>
        <row r="121">
          <cell r="A121">
            <v>600</v>
          </cell>
          <cell r="F121">
            <v>0</v>
          </cell>
        </row>
        <row r="122">
          <cell r="A122">
            <v>600</v>
          </cell>
          <cell r="F122">
            <v>0</v>
          </cell>
        </row>
        <row r="123">
          <cell r="F123">
            <v>0</v>
          </cell>
        </row>
        <row r="124">
          <cell r="F124">
            <v>0</v>
          </cell>
        </row>
        <row r="127">
          <cell r="A127">
            <v>510</v>
          </cell>
          <cell r="F127">
            <v>0</v>
          </cell>
        </row>
        <row r="128">
          <cell r="A128">
            <v>512</v>
          </cell>
          <cell r="F128">
            <v>0</v>
          </cell>
        </row>
        <row r="129">
          <cell r="A129">
            <v>512</v>
          </cell>
          <cell r="F129">
            <v>0</v>
          </cell>
        </row>
        <row r="130">
          <cell r="A130">
            <v>601</v>
          </cell>
          <cell r="F130">
            <v>0</v>
          </cell>
        </row>
        <row r="131">
          <cell r="A131">
            <v>520</v>
          </cell>
          <cell r="F131">
            <v>0</v>
          </cell>
        </row>
        <row r="132">
          <cell r="A132">
            <v>601</v>
          </cell>
          <cell r="F132">
            <v>0</v>
          </cell>
        </row>
        <row r="133">
          <cell r="A133">
            <v>512</v>
          </cell>
          <cell r="F133">
            <v>0</v>
          </cell>
        </row>
        <row r="134">
          <cell r="A134">
            <v>520</v>
          </cell>
          <cell r="F134">
            <v>0</v>
          </cell>
        </row>
        <row r="135">
          <cell r="A135">
            <v>601</v>
          </cell>
          <cell r="F135">
            <v>0</v>
          </cell>
        </row>
        <row r="136">
          <cell r="A136">
            <v>512</v>
          </cell>
          <cell r="F136">
            <v>0</v>
          </cell>
        </row>
        <row r="137">
          <cell r="A137">
            <v>601</v>
          </cell>
          <cell r="F137">
            <v>0</v>
          </cell>
        </row>
        <row r="138">
          <cell r="F138">
            <v>0</v>
          </cell>
        </row>
        <row r="139">
          <cell r="F139">
            <v>0</v>
          </cell>
        </row>
        <row r="140">
          <cell r="A140">
            <v>511</v>
          </cell>
          <cell r="F140">
            <v>0</v>
          </cell>
        </row>
        <row r="141">
          <cell r="A141">
            <v>513</v>
          </cell>
          <cell r="F141">
            <v>0</v>
          </cell>
        </row>
        <row r="142">
          <cell r="A142">
            <v>513</v>
          </cell>
          <cell r="F142">
            <v>0</v>
          </cell>
        </row>
        <row r="143">
          <cell r="A143">
            <v>700</v>
          </cell>
          <cell r="F143">
            <v>0</v>
          </cell>
        </row>
        <row r="144">
          <cell r="A144">
            <v>701</v>
          </cell>
          <cell r="F144">
            <v>0</v>
          </cell>
        </row>
        <row r="145">
          <cell r="F145">
            <v>0</v>
          </cell>
        </row>
        <row r="146">
          <cell r="A146">
            <v>800</v>
          </cell>
          <cell r="F146">
            <v>0</v>
          </cell>
        </row>
        <row r="147">
          <cell r="A147">
            <v>801</v>
          </cell>
          <cell r="F147">
            <v>0</v>
          </cell>
        </row>
      </sheetData>
      <sheetData sheetId="64"/>
      <sheetData sheetId="65"/>
      <sheetData sheetId="66"/>
      <sheetData sheetId="67"/>
      <sheetData sheetId="68"/>
      <sheetData sheetId="69"/>
      <sheetData sheetId="70"/>
      <sheetData sheetId="71">
        <row r="3">
          <cell r="A3" t="str">
            <v>01 North Carolina General Assembly</v>
          </cell>
          <cell r="B3">
            <v>1</v>
          </cell>
          <cell r="C3" t="str">
            <v>01</v>
          </cell>
          <cell r="D3" t="str">
            <v>North Carolina General Assembly</v>
          </cell>
          <cell r="E3" t="str">
            <v>PG</v>
          </cell>
        </row>
        <row r="4">
          <cell r="A4" t="str">
            <v>02 Administrative Office of the Courts</v>
          </cell>
          <cell r="B4">
            <v>2</v>
          </cell>
          <cell r="C4" t="str">
            <v>02</v>
          </cell>
          <cell r="D4" t="str">
            <v>Administrative Office of the Courts</v>
          </cell>
          <cell r="E4" t="str">
            <v>PG</v>
          </cell>
        </row>
        <row r="5">
          <cell r="A5" t="str">
            <v>03 Office of the Governor</v>
          </cell>
          <cell r="B5">
            <v>3</v>
          </cell>
          <cell r="C5" t="str">
            <v>03</v>
          </cell>
          <cell r="D5" t="str">
            <v>Office of the Governor</v>
          </cell>
          <cell r="E5" t="str">
            <v>PG</v>
          </cell>
        </row>
        <row r="6">
          <cell r="A6" t="str">
            <v>04 Office of Lieutenant Governor</v>
          </cell>
          <cell r="B6">
            <v>4</v>
          </cell>
          <cell r="C6" t="str">
            <v>04</v>
          </cell>
          <cell r="D6" t="str">
            <v>Office of Lieutenant Governor</v>
          </cell>
          <cell r="E6" t="str">
            <v>PG</v>
          </cell>
        </row>
        <row r="7">
          <cell r="A7" t="str">
            <v>05 Office of the Secretary of State</v>
          </cell>
          <cell r="B7">
            <v>5</v>
          </cell>
          <cell r="C7" t="str">
            <v>05</v>
          </cell>
          <cell r="D7" t="str">
            <v>Office of the Secretary of State</v>
          </cell>
          <cell r="E7" t="str">
            <v>PG</v>
          </cell>
        </row>
        <row r="8">
          <cell r="A8" t="str">
            <v>06 Office of the State Auditor</v>
          </cell>
          <cell r="B8">
            <v>6</v>
          </cell>
          <cell r="C8" t="str">
            <v>06</v>
          </cell>
          <cell r="D8" t="str">
            <v>Office of the State Auditor</v>
          </cell>
          <cell r="E8" t="str">
            <v>PG</v>
          </cell>
        </row>
        <row r="9">
          <cell r="A9" t="str">
            <v xml:space="preserve">07 Department of the State Treasurer </v>
          </cell>
          <cell r="B9">
            <v>7</v>
          </cell>
          <cell r="C9" t="str">
            <v>07</v>
          </cell>
          <cell r="D9" t="str">
            <v xml:space="preserve">Department of the State Treasurer </v>
          </cell>
          <cell r="E9" t="str">
            <v>PG</v>
          </cell>
        </row>
        <row r="10">
          <cell r="A10" t="str">
            <v xml:space="preserve">08 Department of Public Instruction </v>
          </cell>
          <cell r="B10">
            <v>8</v>
          </cell>
          <cell r="C10" t="str">
            <v>08</v>
          </cell>
          <cell r="D10" t="str">
            <v xml:space="preserve">Department of Public Instruction </v>
          </cell>
          <cell r="E10" t="str">
            <v>PG</v>
          </cell>
        </row>
        <row r="11">
          <cell r="A11" t="str">
            <v xml:space="preserve">09 Department of Justice </v>
          </cell>
          <cell r="B11">
            <v>9</v>
          </cell>
          <cell r="C11" t="str">
            <v>09</v>
          </cell>
          <cell r="D11" t="str">
            <v xml:space="preserve">Department of Justice </v>
          </cell>
          <cell r="E11" t="str">
            <v>PG</v>
          </cell>
        </row>
        <row r="12">
          <cell r="A12" t="str">
            <v>10 Department of Agriculture</v>
          </cell>
          <cell r="B12">
            <v>10</v>
          </cell>
          <cell r="C12" t="str">
            <v>10</v>
          </cell>
          <cell r="D12" t="str">
            <v>Department of Agriculture</v>
          </cell>
          <cell r="E12" t="str">
            <v>PG</v>
          </cell>
        </row>
        <row r="13">
          <cell r="A13" t="str">
            <v>10F NC Agricultural Finance Authority</v>
          </cell>
          <cell r="B13" t="str">
            <v>10F</v>
          </cell>
          <cell r="C13" t="str">
            <v>10F</v>
          </cell>
          <cell r="D13" t="str">
            <v>NC Agricultural Finance Authority</v>
          </cell>
          <cell r="E13" t="str">
            <v>CU-Nonmajor</v>
          </cell>
        </row>
        <row r="14">
          <cell r="A14" t="str">
            <v>11 Department of Labor</v>
          </cell>
          <cell r="B14">
            <v>11</v>
          </cell>
          <cell r="C14" t="str">
            <v>11</v>
          </cell>
          <cell r="D14" t="str">
            <v>Department of Labor</v>
          </cell>
          <cell r="E14" t="str">
            <v>PG</v>
          </cell>
        </row>
        <row r="15">
          <cell r="A15" t="str">
            <v xml:space="preserve">12 Department of Insurance </v>
          </cell>
          <cell r="B15">
            <v>12</v>
          </cell>
          <cell r="C15" t="str">
            <v>12</v>
          </cell>
          <cell r="D15" t="str">
            <v xml:space="preserve">Department of Insurance </v>
          </cell>
          <cell r="E15" t="str">
            <v>PG</v>
          </cell>
        </row>
        <row r="16">
          <cell r="A16" t="str">
            <v xml:space="preserve">13 Department of Administration </v>
          </cell>
          <cell r="B16">
            <v>13</v>
          </cell>
          <cell r="C16" t="str">
            <v>13</v>
          </cell>
          <cell r="D16" t="str">
            <v xml:space="preserve">Department of Administration </v>
          </cell>
          <cell r="E16" t="str">
            <v>PG</v>
          </cell>
        </row>
        <row r="17">
          <cell r="A17" t="str">
            <v xml:space="preserve">14 Office of the State Controller </v>
          </cell>
          <cell r="B17">
            <v>14</v>
          </cell>
          <cell r="C17" t="str">
            <v>14</v>
          </cell>
          <cell r="D17" t="str">
            <v xml:space="preserve">Office of the State Controller </v>
          </cell>
          <cell r="E17" t="str">
            <v>PG</v>
          </cell>
        </row>
        <row r="18">
          <cell r="A18" t="str">
            <v>15 Department of Transportation</v>
          </cell>
          <cell r="B18">
            <v>15</v>
          </cell>
          <cell r="C18" t="str">
            <v>15</v>
          </cell>
          <cell r="D18" t="str">
            <v>Department of Transportation</v>
          </cell>
          <cell r="E18" t="str">
            <v>PG</v>
          </cell>
        </row>
        <row r="19">
          <cell r="A19" t="str">
            <v>15T NC Turnpike Authority</v>
          </cell>
          <cell r="B19" t="str">
            <v>15T</v>
          </cell>
          <cell r="C19" t="str">
            <v>15T</v>
          </cell>
          <cell r="D19" t="str">
            <v>NC Turnpike Authority</v>
          </cell>
          <cell r="E19" t="str">
            <v>CU-Nonmajor</v>
          </cell>
        </row>
        <row r="20">
          <cell r="A20" t="str">
            <v>16 Dept. of Environment &amp; Natural Res.</v>
          </cell>
          <cell r="B20">
            <v>16</v>
          </cell>
          <cell r="C20" t="str">
            <v>16</v>
          </cell>
          <cell r="D20" t="str">
            <v>Dept. of Environment &amp; Natural Res.</v>
          </cell>
          <cell r="E20" t="str">
            <v>PG</v>
          </cell>
        </row>
        <row r="21">
          <cell r="A21" t="str">
            <v>17 Wildlife Resources Commission</v>
          </cell>
          <cell r="B21">
            <v>17</v>
          </cell>
          <cell r="C21" t="str">
            <v>17</v>
          </cell>
          <cell r="D21" t="str">
            <v>Wildlife Resources Commission</v>
          </cell>
          <cell r="E21" t="str">
            <v>PG</v>
          </cell>
        </row>
        <row r="22">
          <cell r="A22" t="str">
            <v>18 Dept. of Juvenile Justice &amp; Delinquency Prev.</v>
          </cell>
          <cell r="B22">
            <v>18</v>
          </cell>
          <cell r="C22" t="str">
            <v>18</v>
          </cell>
          <cell r="D22" t="str">
            <v>Dept. of Juvenile Justice &amp; Delinquency Prev.</v>
          </cell>
          <cell r="E22" t="str">
            <v>PG</v>
          </cell>
        </row>
        <row r="23">
          <cell r="A23" t="str">
            <v>2X Dept. of Health and Human Services</v>
          </cell>
          <cell r="B23" t="str">
            <v>2X</v>
          </cell>
          <cell r="C23" t="str">
            <v>2X</v>
          </cell>
          <cell r="D23" t="str">
            <v>Dept. of Health and Human Services</v>
          </cell>
          <cell r="E23" t="str">
            <v>PG</v>
          </cell>
        </row>
        <row r="24">
          <cell r="A24" t="str">
            <v>3X DHHS - Mental Health</v>
          </cell>
          <cell r="B24" t="str">
            <v>3X</v>
          </cell>
          <cell r="C24" t="str">
            <v>3X</v>
          </cell>
          <cell r="D24" t="str">
            <v>DHHS - Mental Health</v>
          </cell>
          <cell r="E24" t="str">
            <v>PG</v>
          </cell>
        </row>
        <row r="25">
          <cell r="A25" t="str">
            <v>41 Information Technology Services</v>
          </cell>
          <cell r="B25">
            <v>41</v>
          </cell>
          <cell r="C25" t="str">
            <v>41</v>
          </cell>
          <cell r="D25" t="str">
            <v>Information Technology Services</v>
          </cell>
          <cell r="E25" t="str">
            <v>PG</v>
          </cell>
        </row>
        <row r="26">
          <cell r="A26" t="str">
            <v>42 Department of Correction</v>
          </cell>
          <cell r="B26">
            <v>42</v>
          </cell>
          <cell r="C26" t="str">
            <v>42</v>
          </cell>
          <cell r="D26" t="str">
            <v>Department of Correction</v>
          </cell>
          <cell r="E26" t="str">
            <v>PG</v>
          </cell>
        </row>
        <row r="27">
          <cell r="A27" t="str">
            <v>43 Department of Commerce</v>
          </cell>
          <cell r="B27">
            <v>43</v>
          </cell>
          <cell r="C27" t="str">
            <v>43</v>
          </cell>
          <cell r="D27" t="str">
            <v>Department of Commerce</v>
          </cell>
          <cell r="E27" t="str">
            <v>PG</v>
          </cell>
        </row>
        <row r="28">
          <cell r="A28" t="str">
            <v>44 Employment Security Commission</v>
          </cell>
          <cell r="B28">
            <v>44</v>
          </cell>
          <cell r="C28" t="str">
            <v>44</v>
          </cell>
          <cell r="D28" t="str">
            <v>Employment Security Commission</v>
          </cell>
          <cell r="E28" t="str">
            <v>PG</v>
          </cell>
        </row>
        <row r="29">
          <cell r="A29" t="str">
            <v>45 Department of Revenue</v>
          </cell>
          <cell r="B29">
            <v>45</v>
          </cell>
          <cell r="C29" t="str">
            <v>45</v>
          </cell>
          <cell r="D29" t="str">
            <v>Department of Revenue</v>
          </cell>
          <cell r="E29" t="str">
            <v>PG</v>
          </cell>
        </row>
        <row r="30">
          <cell r="A30" t="str">
            <v>46 Department of Cultural Resources</v>
          </cell>
          <cell r="B30">
            <v>46</v>
          </cell>
          <cell r="C30" t="str">
            <v>46</v>
          </cell>
          <cell r="D30" t="str">
            <v>Department of Cultural Resources</v>
          </cell>
          <cell r="E30" t="str">
            <v>PG</v>
          </cell>
        </row>
        <row r="31">
          <cell r="A31" t="str">
            <v>47 Dept. of Crime Control &amp; Public Safety</v>
          </cell>
          <cell r="B31">
            <v>47</v>
          </cell>
          <cell r="C31" t="str">
            <v>47</v>
          </cell>
          <cell r="D31" t="str">
            <v>Dept. of Crime Control &amp; Public Safety</v>
          </cell>
          <cell r="E31" t="str">
            <v>PG</v>
          </cell>
        </row>
        <row r="32">
          <cell r="A32" t="str">
            <v>48 UNC Hospitals</v>
          </cell>
          <cell r="B32">
            <v>48</v>
          </cell>
          <cell r="C32" t="str">
            <v>48</v>
          </cell>
          <cell r="D32" t="str">
            <v>UNC Hospitals</v>
          </cell>
          <cell r="E32" t="str">
            <v>CU-UNC</v>
          </cell>
        </row>
        <row r="33">
          <cell r="A33" t="str">
            <v>48E UNC Hospitals - Enterprise Fund</v>
          </cell>
          <cell r="B33" t="str">
            <v>48E</v>
          </cell>
          <cell r="C33" t="str">
            <v>48E</v>
          </cell>
          <cell r="D33" t="str">
            <v>UNC Hospitals - Enterprise Fund</v>
          </cell>
          <cell r="E33" t="str">
            <v>CU-UNC</v>
          </cell>
        </row>
        <row r="34">
          <cell r="A34" t="str">
            <v>48L UNC Hospitals - LITF</v>
          </cell>
          <cell r="B34" t="str">
            <v>48L</v>
          </cell>
          <cell r="C34" t="str">
            <v>48L</v>
          </cell>
          <cell r="D34" t="str">
            <v>UNC Hospitals - LITF</v>
          </cell>
          <cell r="E34" t="str">
            <v>CU-UNC</v>
          </cell>
        </row>
        <row r="35">
          <cell r="A35" t="str">
            <v>48R Rex Healthcare</v>
          </cell>
          <cell r="B35" t="str">
            <v>48R</v>
          </cell>
          <cell r="C35" t="str">
            <v>48R</v>
          </cell>
          <cell r="D35" t="str">
            <v>Rex Healthcare</v>
          </cell>
          <cell r="E35" t="str">
            <v>CU-UNC</v>
          </cell>
        </row>
        <row r="36">
          <cell r="A36" t="str">
            <v>50 Community College System Office</v>
          </cell>
          <cell r="B36">
            <v>50</v>
          </cell>
          <cell r="C36" t="str">
            <v>50</v>
          </cell>
          <cell r="D36" t="str">
            <v>Community College System Office</v>
          </cell>
          <cell r="E36" t="str">
            <v>PG</v>
          </cell>
        </row>
        <row r="37">
          <cell r="A37" t="str">
            <v>60 State Board of Elections</v>
          </cell>
          <cell r="B37">
            <v>60</v>
          </cell>
          <cell r="C37" t="str">
            <v>60</v>
          </cell>
          <cell r="D37" t="str">
            <v>State Board of Elections</v>
          </cell>
          <cell r="E37" t="str">
            <v>PG</v>
          </cell>
        </row>
        <row r="38">
          <cell r="A38" t="str">
            <v>61 NC Education Lottery</v>
          </cell>
          <cell r="B38" t="str">
            <v>61</v>
          </cell>
          <cell r="C38" t="str">
            <v>61</v>
          </cell>
          <cell r="D38" t="str">
            <v>NC Education Lottery</v>
          </cell>
          <cell r="E38" t="str">
            <v>PG</v>
          </cell>
        </row>
        <row r="39">
          <cell r="A39" t="str">
            <v>67 Office of Administrative Hearings</v>
          </cell>
          <cell r="B39">
            <v>67</v>
          </cell>
          <cell r="C39" t="str">
            <v>67</v>
          </cell>
          <cell r="D39" t="str">
            <v>Office of Administrative Hearings</v>
          </cell>
          <cell r="E39" t="str">
            <v>PG</v>
          </cell>
        </row>
        <row r="40">
          <cell r="A40" t="str">
            <v>69 USS North Carolina Battleship Comm.</v>
          </cell>
          <cell r="B40" t="str">
            <v>69</v>
          </cell>
          <cell r="C40" t="str">
            <v>69</v>
          </cell>
          <cell r="D40" t="str">
            <v>USS North Carolina Battleship Comm.</v>
          </cell>
          <cell r="E40" t="str">
            <v>PG</v>
          </cell>
        </row>
        <row r="41">
          <cell r="A41" t="str">
            <v>6A State Health Plan</v>
          </cell>
          <cell r="B41" t="str">
            <v>6A</v>
          </cell>
          <cell r="C41" t="str">
            <v>6A</v>
          </cell>
          <cell r="D41" t="str">
            <v>State Health Plan</v>
          </cell>
          <cell r="E41" t="str">
            <v>PG</v>
          </cell>
        </row>
        <row r="42">
          <cell r="A42" t="str">
            <v>6B Deferred Comp</v>
          </cell>
          <cell r="B42" t="str">
            <v>6B</v>
          </cell>
          <cell r="C42" t="str">
            <v>6B</v>
          </cell>
          <cell r="D42" t="str">
            <v>Deferred Comp</v>
          </cell>
          <cell r="E42" t="str">
            <v>PG</v>
          </cell>
        </row>
        <row r="43">
          <cell r="A43" t="str">
            <v>6C NC 401(k) Plan</v>
          </cell>
          <cell r="B43" t="str">
            <v>6C</v>
          </cell>
          <cell r="C43" t="str">
            <v>6C</v>
          </cell>
          <cell r="D43" t="str">
            <v>NC 401(k) Plan</v>
          </cell>
          <cell r="E43" t="str">
            <v>PG</v>
          </cell>
        </row>
        <row r="44">
          <cell r="A44" t="str">
            <v>70 Admin. Rules Review Cm.</v>
          </cell>
          <cell r="B44">
            <v>70</v>
          </cell>
          <cell r="C44" t="str">
            <v>70</v>
          </cell>
          <cell r="D44" t="str">
            <v>Admin. Rules Review Cm.</v>
          </cell>
          <cell r="E44" t="str">
            <v>PG</v>
          </cell>
        </row>
        <row r="45">
          <cell r="A45" t="str">
            <v>71 Clerk of Supreme Court</v>
          </cell>
          <cell r="B45" t="str">
            <v>71</v>
          </cell>
          <cell r="C45" t="str">
            <v>71</v>
          </cell>
          <cell r="D45" t="str">
            <v>Clerk of Supreme Court</v>
          </cell>
          <cell r="E45" t="str">
            <v>PG</v>
          </cell>
        </row>
        <row r="46">
          <cell r="A46" t="str">
            <v>72 Clerk of Court of Appeals</v>
          </cell>
          <cell r="B46" t="str">
            <v>72</v>
          </cell>
          <cell r="C46" t="str">
            <v>72</v>
          </cell>
          <cell r="D46" t="str">
            <v>Clerk of Court of Appeals</v>
          </cell>
          <cell r="E46" t="str">
            <v>PG</v>
          </cell>
        </row>
        <row r="47">
          <cell r="A47" t="str">
            <v>87 School of Science &amp; Mathematics</v>
          </cell>
          <cell r="B47">
            <v>87</v>
          </cell>
          <cell r="C47" t="str">
            <v>87</v>
          </cell>
          <cell r="D47" t="str">
            <v>School of Science &amp; Mathematics</v>
          </cell>
          <cell r="E47" t="str">
            <v>CU-UNC</v>
          </cell>
        </row>
        <row r="48">
          <cell r="A48" t="str">
            <v>0A North Carolina Housing Finance Ag.</v>
          </cell>
          <cell r="B48" t="str">
            <v>0A</v>
          </cell>
          <cell r="C48" t="str">
            <v>0A</v>
          </cell>
          <cell r="D48" t="str">
            <v>North Carolina Housing Finance Ag.</v>
          </cell>
          <cell r="E48" t="str">
            <v>CU-Major</v>
          </cell>
        </row>
        <row r="49">
          <cell r="A49" t="str">
            <v>90 General Fund - OSC</v>
          </cell>
          <cell r="B49" t="str">
            <v>90</v>
          </cell>
          <cell r="C49" t="str">
            <v>90</v>
          </cell>
          <cell r="D49" t="str">
            <v>General Fund - OSC</v>
          </cell>
          <cell r="E49" t="str">
            <v>PG</v>
          </cell>
        </row>
        <row r="50">
          <cell r="A50" t="str">
            <v>99 General Fund - DOR</v>
          </cell>
          <cell r="B50" t="str">
            <v>99</v>
          </cell>
          <cell r="C50" t="str">
            <v>99</v>
          </cell>
          <cell r="D50" t="str">
            <v>General Fund - DOR</v>
          </cell>
          <cell r="E50" t="str">
            <v>PG</v>
          </cell>
        </row>
        <row r="51">
          <cell r="A51" t="str">
            <v>RX OSC-Central Accounts</v>
          </cell>
          <cell r="B51" t="str">
            <v>RX</v>
          </cell>
          <cell r="C51" t="str">
            <v>RX</v>
          </cell>
          <cell r="D51" t="str">
            <v>OSC-Central Accounts</v>
          </cell>
          <cell r="E51" t="str">
            <v>PG</v>
          </cell>
        </row>
        <row r="52">
          <cell r="A52" t="str">
            <v>U10 UNC-General Administration</v>
          </cell>
          <cell r="B52" t="str">
            <v>U10</v>
          </cell>
          <cell r="C52" t="str">
            <v>U10</v>
          </cell>
          <cell r="D52" t="str">
            <v>UNC-General Administration</v>
          </cell>
          <cell r="E52" t="str">
            <v>CU-UNC</v>
          </cell>
        </row>
        <row r="53">
          <cell r="A53" t="str">
            <v>U20 UNC at Chapel Hill</v>
          </cell>
          <cell r="B53" t="str">
            <v>U20</v>
          </cell>
          <cell r="C53" t="str">
            <v>U20</v>
          </cell>
          <cell r="D53" t="str">
            <v>UNC at Chapel Hill</v>
          </cell>
          <cell r="E53" t="str">
            <v>CU-UNC</v>
          </cell>
        </row>
        <row r="54">
          <cell r="A54" t="str">
            <v>U30 North Carolina State University</v>
          </cell>
          <cell r="B54" t="str">
            <v>U30</v>
          </cell>
          <cell r="C54" t="str">
            <v>U30</v>
          </cell>
          <cell r="D54" t="str">
            <v>North Carolina State University</v>
          </cell>
          <cell r="E54" t="str">
            <v>CU-UNC</v>
          </cell>
        </row>
        <row r="55">
          <cell r="A55" t="str">
            <v>U40 UNC at Greensboro</v>
          </cell>
          <cell r="B55" t="str">
            <v>U40</v>
          </cell>
          <cell r="C55" t="str">
            <v>U40</v>
          </cell>
          <cell r="D55" t="str">
            <v>UNC at Greensboro</v>
          </cell>
          <cell r="E55" t="str">
            <v>CU-UNC</v>
          </cell>
        </row>
        <row r="56">
          <cell r="A56" t="str">
            <v>U50 UNC at Charlotte</v>
          </cell>
          <cell r="B56" t="str">
            <v>U50</v>
          </cell>
          <cell r="C56" t="str">
            <v>U50</v>
          </cell>
          <cell r="D56" t="str">
            <v>UNC at Charlotte</v>
          </cell>
          <cell r="E56" t="str">
            <v>CU-UNC</v>
          </cell>
        </row>
        <row r="57">
          <cell r="A57" t="str">
            <v>U55 UNC at Asheville</v>
          </cell>
          <cell r="B57" t="str">
            <v>U55</v>
          </cell>
          <cell r="C57" t="str">
            <v>U55</v>
          </cell>
          <cell r="D57" t="str">
            <v>UNC at Asheville</v>
          </cell>
          <cell r="E57" t="str">
            <v>CU-UNC</v>
          </cell>
        </row>
        <row r="58">
          <cell r="A58" t="str">
            <v>U60 UNC at Wilmington</v>
          </cell>
          <cell r="B58" t="str">
            <v>U60</v>
          </cell>
          <cell r="C58" t="str">
            <v>U60</v>
          </cell>
          <cell r="D58" t="str">
            <v>UNC at Wilmington</v>
          </cell>
          <cell r="E58" t="str">
            <v>CU-UNC</v>
          </cell>
        </row>
        <row r="59">
          <cell r="A59" t="str">
            <v>U65 East Carolina University</v>
          </cell>
          <cell r="B59" t="str">
            <v>U65</v>
          </cell>
          <cell r="C59" t="str">
            <v>U65</v>
          </cell>
          <cell r="D59" t="str">
            <v>East Carolina University</v>
          </cell>
          <cell r="E59" t="str">
            <v>CU-UNC</v>
          </cell>
        </row>
        <row r="60">
          <cell r="A60" t="str">
            <v>U70 North Carolina A&amp;T</v>
          </cell>
          <cell r="B60" t="str">
            <v>U70</v>
          </cell>
          <cell r="C60" t="str">
            <v>U70</v>
          </cell>
          <cell r="D60" t="str">
            <v>North Carolina A&amp;T</v>
          </cell>
          <cell r="E60" t="str">
            <v>CU-UNC</v>
          </cell>
        </row>
        <row r="61">
          <cell r="A61" t="str">
            <v>U75 Western Carolina University</v>
          </cell>
          <cell r="B61" t="str">
            <v>U75</v>
          </cell>
          <cell r="C61" t="str">
            <v>U75</v>
          </cell>
          <cell r="D61" t="str">
            <v>Western Carolina University</v>
          </cell>
          <cell r="E61" t="str">
            <v>CU-UNC</v>
          </cell>
        </row>
        <row r="62">
          <cell r="A62" t="str">
            <v>U80 Appalachian State University</v>
          </cell>
          <cell r="B62" t="str">
            <v>U80</v>
          </cell>
          <cell r="C62" t="str">
            <v>U80</v>
          </cell>
          <cell r="D62" t="str">
            <v>Appalachian State University</v>
          </cell>
          <cell r="E62" t="str">
            <v>CU-UNC</v>
          </cell>
        </row>
        <row r="63">
          <cell r="A63" t="str">
            <v>U82 UNC at Pembroke</v>
          </cell>
          <cell r="B63" t="str">
            <v>U82</v>
          </cell>
          <cell r="C63" t="str">
            <v>U82</v>
          </cell>
          <cell r="D63" t="str">
            <v>UNC at Pembroke</v>
          </cell>
          <cell r="E63" t="str">
            <v>CU-UNC</v>
          </cell>
        </row>
        <row r="64">
          <cell r="A64" t="str">
            <v>U84 Winston-Salem State University</v>
          </cell>
          <cell r="B64" t="str">
            <v>U84</v>
          </cell>
          <cell r="C64" t="str">
            <v>U84</v>
          </cell>
          <cell r="D64" t="str">
            <v>Winston-Salem State University</v>
          </cell>
          <cell r="E64" t="str">
            <v>CU-UNC</v>
          </cell>
        </row>
        <row r="65">
          <cell r="A65" t="str">
            <v>U86 Elizabeth City State University</v>
          </cell>
          <cell r="B65" t="str">
            <v>U86</v>
          </cell>
          <cell r="C65" t="str">
            <v>U86</v>
          </cell>
          <cell r="D65" t="str">
            <v>Elizabeth City State University</v>
          </cell>
          <cell r="E65" t="str">
            <v>CU-UNC</v>
          </cell>
        </row>
        <row r="66">
          <cell r="A66" t="str">
            <v>U88 Fayetteville State University</v>
          </cell>
          <cell r="B66" t="str">
            <v>U88</v>
          </cell>
          <cell r="C66" t="str">
            <v>U88</v>
          </cell>
          <cell r="D66" t="str">
            <v>Fayetteville State University</v>
          </cell>
          <cell r="E66" t="str">
            <v>CU-UNC</v>
          </cell>
        </row>
        <row r="67">
          <cell r="A67" t="str">
            <v>U90 North Carolina Central University</v>
          </cell>
          <cell r="B67" t="str">
            <v>U90</v>
          </cell>
          <cell r="C67" t="str">
            <v>U90</v>
          </cell>
          <cell r="D67" t="str">
            <v>North Carolina Central University</v>
          </cell>
          <cell r="E67" t="str">
            <v>CU-UNC</v>
          </cell>
        </row>
        <row r="68">
          <cell r="A68" t="str">
            <v>U92 North Carolina School of the Arts</v>
          </cell>
          <cell r="B68" t="str">
            <v>U92</v>
          </cell>
          <cell r="C68" t="str">
            <v>U92</v>
          </cell>
          <cell r="D68" t="str">
            <v>North Carolina School of the Arts</v>
          </cell>
          <cell r="E68" t="str">
            <v>CU-UNC</v>
          </cell>
        </row>
        <row r="69">
          <cell r="A69" t="str">
            <v>Z3 NC Global TransPark Authority</v>
          </cell>
          <cell r="B69" t="str">
            <v>Z3</v>
          </cell>
          <cell r="C69" t="str">
            <v>Z3</v>
          </cell>
          <cell r="D69" t="str">
            <v>NC Global TransPark Authority</v>
          </cell>
          <cell r="E69" t="str">
            <v>CU-Nonmajor</v>
          </cell>
        </row>
        <row r="70">
          <cell r="A70" t="str">
            <v>Z7 NC Partnership for Children</v>
          </cell>
          <cell r="B70" t="str">
            <v>Z7</v>
          </cell>
          <cell r="C70" t="str">
            <v>Z7</v>
          </cell>
          <cell r="D70" t="str">
            <v>NC Partnership for Children</v>
          </cell>
          <cell r="E70" t="str">
            <v>CU-Nonmajor</v>
          </cell>
        </row>
        <row r="71">
          <cell r="A71" t="str">
            <v>ZA NC State Ports Authority</v>
          </cell>
          <cell r="B71" t="str">
            <v>ZA</v>
          </cell>
          <cell r="C71" t="str">
            <v>ZA</v>
          </cell>
          <cell r="D71" t="str">
            <v>NC State Ports Authority</v>
          </cell>
          <cell r="E71" t="str">
            <v>CU-Nonmajor</v>
          </cell>
        </row>
        <row r="72">
          <cell r="A72" t="str">
            <v>ZB State Education Assistance Authority</v>
          </cell>
          <cell r="B72" t="str">
            <v>ZB</v>
          </cell>
          <cell r="C72" t="str">
            <v>ZB</v>
          </cell>
          <cell r="D72" t="str">
            <v>State Education Assistance Authority</v>
          </cell>
          <cell r="E72" t="str">
            <v>CU-Major</v>
          </cell>
        </row>
        <row r="73">
          <cell r="A73" t="str">
            <v>ZC Western NC Regional Economic Dev Comm</v>
          </cell>
          <cell r="B73" t="str">
            <v>ZC</v>
          </cell>
          <cell r="C73" t="str">
            <v>ZC</v>
          </cell>
          <cell r="D73" t="str">
            <v>Western NC Regional Economic Dev Comm</v>
          </cell>
          <cell r="E73" t="str">
            <v>CU-Nonmajor</v>
          </cell>
        </row>
        <row r="74">
          <cell r="A74" t="str">
            <v>ZD Northeastern NC Regional Econ Dev Comm</v>
          </cell>
          <cell r="B74" t="str">
            <v>ZD</v>
          </cell>
          <cell r="C74" t="str">
            <v>ZD</v>
          </cell>
          <cell r="D74" t="str">
            <v>Northeastern NC Regional Econ Dev Comm</v>
          </cell>
          <cell r="E74" t="str">
            <v>CU-Nonmajor</v>
          </cell>
        </row>
        <row r="75">
          <cell r="A75" t="str">
            <v>ZE Southeastern NC Regional Econ Dev Comm</v>
          </cell>
          <cell r="B75" t="str">
            <v>ZE</v>
          </cell>
          <cell r="C75" t="str">
            <v>ZE</v>
          </cell>
          <cell r="D75" t="str">
            <v>Southeastern NC Regional Econ Dev Comm</v>
          </cell>
          <cell r="E75" t="str">
            <v>CU-Nonmajor</v>
          </cell>
        </row>
        <row r="76">
          <cell r="A76" t="str">
            <v>ZH NC Railroad Company</v>
          </cell>
          <cell r="B76" t="str">
            <v>ZH</v>
          </cell>
          <cell r="C76" t="str">
            <v>ZH</v>
          </cell>
          <cell r="D76" t="str">
            <v>NC Railroad Company</v>
          </cell>
          <cell r="E76" t="str">
            <v>CU-Nonmajor</v>
          </cell>
        </row>
        <row r="77">
          <cell r="A77" t="str">
            <v>ZI The Golden LEAF, Inc.</v>
          </cell>
          <cell r="B77" t="str">
            <v>ZI</v>
          </cell>
          <cell r="C77" t="str">
            <v>ZI</v>
          </cell>
          <cell r="D77" t="str">
            <v>The Golden LEAF, Inc.</v>
          </cell>
          <cell r="E77" t="str">
            <v>CU-Major</v>
          </cell>
        </row>
        <row r="78">
          <cell r="A78" t="str">
            <v>ZJ NC Phase II Tobacco Certification Entity, Inc.</v>
          </cell>
          <cell r="B78" t="str">
            <v>ZJ</v>
          </cell>
          <cell r="C78" t="str">
            <v>ZJ</v>
          </cell>
          <cell r="D78" t="str">
            <v>NC Phase II Tobacco Certification Entity, Inc.</v>
          </cell>
          <cell r="E78" t="str">
            <v>CU-Nonmajor</v>
          </cell>
        </row>
        <row r="79">
          <cell r="A79" t="str">
            <v>C0 Alamance Community College</v>
          </cell>
          <cell r="C79" t="str">
            <v>C0</v>
          </cell>
          <cell r="D79" t="str">
            <v>Alamance Community College</v>
          </cell>
          <cell r="E79" t="str">
            <v>CU-CC</v>
          </cell>
        </row>
        <row r="80">
          <cell r="A80" t="str">
            <v>C2 Asheville-Buncombe Technical Community College</v>
          </cell>
          <cell r="C80" t="str">
            <v>C2</v>
          </cell>
          <cell r="D80" t="str">
            <v>Asheville-Buncombe Technical Community College</v>
          </cell>
          <cell r="E80" t="str">
            <v>CU-CC</v>
          </cell>
        </row>
        <row r="81">
          <cell r="A81" t="str">
            <v>C3 Beaufort County Community College</v>
          </cell>
          <cell r="C81" t="str">
            <v>C3</v>
          </cell>
          <cell r="D81" t="str">
            <v>Beaufort County Community College</v>
          </cell>
          <cell r="E81" t="str">
            <v>CU-CC</v>
          </cell>
        </row>
        <row r="82">
          <cell r="A82" t="str">
            <v>C4 Bladen Community College</v>
          </cell>
          <cell r="C82" t="str">
            <v>C4</v>
          </cell>
          <cell r="D82" t="str">
            <v>Bladen Community College</v>
          </cell>
          <cell r="E82" t="str">
            <v>CU-CC</v>
          </cell>
        </row>
        <row r="83">
          <cell r="A83" t="str">
            <v>C5 Blue Ridge Community College</v>
          </cell>
          <cell r="C83" t="str">
            <v>C5</v>
          </cell>
          <cell r="D83" t="str">
            <v>Blue Ridge Community College</v>
          </cell>
          <cell r="E83" t="str">
            <v>CU-CC</v>
          </cell>
        </row>
        <row r="84">
          <cell r="A84" t="str">
            <v>C6 Brunswick Community College</v>
          </cell>
          <cell r="C84" t="str">
            <v>C6</v>
          </cell>
          <cell r="D84" t="str">
            <v>Brunswick Community College</v>
          </cell>
          <cell r="E84" t="str">
            <v>CU-CC</v>
          </cell>
        </row>
        <row r="85">
          <cell r="A85" t="str">
            <v>C7 Caldwell Community College and Technical Institute</v>
          </cell>
          <cell r="C85" t="str">
            <v>C7</v>
          </cell>
          <cell r="D85" t="str">
            <v>Caldwell Community College and Technical Institute</v>
          </cell>
          <cell r="E85" t="str">
            <v>CU-CC</v>
          </cell>
        </row>
        <row r="86">
          <cell r="A86" t="str">
            <v>C8 Cape Fear Community College</v>
          </cell>
          <cell r="C86" t="str">
            <v>C8</v>
          </cell>
          <cell r="D86" t="str">
            <v>Cape Fear Community College</v>
          </cell>
          <cell r="E86" t="str">
            <v>CU-CC</v>
          </cell>
        </row>
        <row r="87">
          <cell r="A87" t="str">
            <v>C9 Carteret Community College</v>
          </cell>
          <cell r="C87" t="str">
            <v>C9</v>
          </cell>
          <cell r="D87" t="str">
            <v>Carteret Community College</v>
          </cell>
          <cell r="E87" t="str">
            <v>CU-CC</v>
          </cell>
        </row>
        <row r="88">
          <cell r="A88" t="str">
            <v>CA Catawba Valley Community College</v>
          </cell>
          <cell r="C88" t="str">
            <v>CA</v>
          </cell>
          <cell r="D88" t="str">
            <v>Catawba Valley Community College</v>
          </cell>
          <cell r="E88" t="str">
            <v>CU-CC</v>
          </cell>
        </row>
        <row r="89">
          <cell r="A89" t="str">
            <v>CB Central Carolina Community College</v>
          </cell>
          <cell r="C89" t="str">
            <v>CB</v>
          </cell>
          <cell r="D89" t="str">
            <v>Central Carolina Community College</v>
          </cell>
          <cell r="E89" t="str">
            <v>CU-CC</v>
          </cell>
        </row>
        <row r="90">
          <cell r="A90" t="str">
            <v>CC Central Piedmont Community College</v>
          </cell>
          <cell r="C90" t="str">
            <v>CC</v>
          </cell>
          <cell r="D90" t="str">
            <v>Central Piedmont Community College</v>
          </cell>
          <cell r="E90" t="str">
            <v>CU-CC</v>
          </cell>
        </row>
        <row r="91">
          <cell r="A91" t="str">
            <v>CD Cleveland Community College</v>
          </cell>
          <cell r="C91" t="str">
            <v>CD</v>
          </cell>
          <cell r="D91" t="str">
            <v>Cleveland Community College</v>
          </cell>
          <cell r="E91" t="str">
            <v>CU-CC</v>
          </cell>
        </row>
        <row r="92">
          <cell r="A92" t="str">
            <v>CE Coastal Carolina Community College</v>
          </cell>
          <cell r="C92" t="str">
            <v>CE</v>
          </cell>
          <cell r="D92" t="str">
            <v>Coastal Carolina Community College</v>
          </cell>
          <cell r="E92" t="str">
            <v>CU-CC</v>
          </cell>
        </row>
        <row r="93">
          <cell r="A93" t="str">
            <v>CF College of the Albemarle</v>
          </cell>
          <cell r="C93" t="str">
            <v>CF</v>
          </cell>
          <cell r="D93" t="str">
            <v>College of the Albemarle</v>
          </cell>
          <cell r="E93" t="str">
            <v>CU-CC</v>
          </cell>
        </row>
        <row r="94">
          <cell r="A94" t="str">
            <v>CG Craven Community College</v>
          </cell>
          <cell r="C94" t="str">
            <v>CG</v>
          </cell>
          <cell r="D94" t="str">
            <v>Craven Community College</v>
          </cell>
          <cell r="E94" t="str">
            <v>CU-CC</v>
          </cell>
        </row>
        <row r="95">
          <cell r="A95" t="str">
            <v>CH Davidson County Community College</v>
          </cell>
          <cell r="C95" t="str">
            <v>CH</v>
          </cell>
          <cell r="D95" t="str">
            <v>Davidson County Community College</v>
          </cell>
          <cell r="E95" t="str">
            <v>CU-CC</v>
          </cell>
        </row>
        <row r="96">
          <cell r="A96" t="str">
            <v>CJ Durham Technical Community College</v>
          </cell>
          <cell r="C96" t="str">
            <v>CJ</v>
          </cell>
          <cell r="D96" t="str">
            <v>Durham Technical Community College</v>
          </cell>
          <cell r="E96" t="str">
            <v>CU-CC</v>
          </cell>
        </row>
        <row r="97">
          <cell r="A97" t="str">
            <v>CK Edgecombe Community College</v>
          </cell>
          <cell r="C97" t="str">
            <v>CK</v>
          </cell>
          <cell r="D97" t="str">
            <v>Edgecombe Community College</v>
          </cell>
          <cell r="E97" t="str">
            <v>CU-CC</v>
          </cell>
        </row>
        <row r="98">
          <cell r="A98" t="str">
            <v>CL Fayetteville Technical Community College</v>
          </cell>
          <cell r="C98" t="str">
            <v>CL</v>
          </cell>
          <cell r="D98" t="str">
            <v>Fayetteville Technical Community College</v>
          </cell>
          <cell r="E98" t="str">
            <v>CU-CC</v>
          </cell>
        </row>
        <row r="99">
          <cell r="A99" t="str">
            <v>CM Forsyth Technical Community College</v>
          </cell>
          <cell r="C99" t="str">
            <v>CM</v>
          </cell>
          <cell r="D99" t="str">
            <v>Forsyth Technical Community College</v>
          </cell>
          <cell r="E99" t="str">
            <v>CU-CC</v>
          </cell>
        </row>
        <row r="100">
          <cell r="A100" t="str">
            <v>CN Gaston College</v>
          </cell>
          <cell r="C100" t="str">
            <v>CN</v>
          </cell>
          <cell r="D100" t="str">
            <v>Gaston College</v>
          </cell>
          <cell r="E100" t="str">
            <v>CU-CC</v>
          </cell>
        </row>
        <row r="101">
          <cell r="A101" t="str">
            <v>CP Guilford Technical Community College</v>
          </cell>
          <cell r="C101" t="str">
            <v>CP</v>
          </cell>
          <cell r="D101" t="str">
            <v>Guilford Technical Community College</v>
          </cell>
          <cell r="E101" t="str">
            <v>CU-CC</v>
          </cell>
        </row>
        <row r="102">
          <cell r="A102" t="str">
            <v>CQ Halifax Community College</v>
          </cell>
          <cell r="C102" t="str">
            <v>CQ</v>
          </cell>
          <cell r="D102" t="str">
            <v>Halifax Community College</v>
          </cell>
          <cell r="E102" t="str">
            <v>CU-CC</v>
          </cell>
        </row>
        <row r="103">
          <cell r="A103" t="str">
            <v>CR Haywood Community College</v>
          </cell>
          <cell r="C103" t="str">
            <v>CR</v>
          </cell>
          <cell r="D103" t="str">
            <v>Haywood Community College</v>
          </cell>
          <cell r="E103" t="str">
            <v>CU-CC</v>
          </cell>
        </row>
        <row r="104">
          <cell r="A104" t="str">
            <v>CS Isothermal Community College</v>
          </cell>
          <cell r="C104" t="str">
            <v>CS</v>
          </cell>
          <cell r="D104" t="str">
            <v>Isothermal Community College</v>
          </cell>
          <cell r="E104" t="str">
            <v>CU-CC</v>
          </cell>
        </row>
        <row r="105">
          <cell r="A105" t="str">
            <v>CT James Sprunt Community College</v>
          </cell>
          <cell r="C105" t="str">
            <v>CT</v>
          </cell>
          <cell r="D105" t="str">
            <v>James Sprunt Community College</v>
          </cell>
          <cell r="E105" t="str">
            <v>CU-CC</v>
          </cell>
        </row>
        <row r="106">
          <cell r="A106" t="str">
            <v>CU Johnston Community College</v>
          </cell>
          <cell r="C106" t="str">
            <v>CU</v>
          </cell>
          <cell r="D106" t="str">
            <v>Johnston Community College</v>
          </cell>
          <cell r="E106" t="str">
            <v>CU-CC</v>
          </cell>
        </row>
        <row r="107">
          <cell r="A107" t="str">
            <v>CV Lenoir Community College</v>
          </cell>
          <cell r="C107" t="str">
            <v>CV</v>
          </cell>
          <cell r="D107" t="str">
            <v>Lenoir Community College</v>
          </cell>
          <cell r="E107" t="str">
            <v>CU-CC</v>
          </cell>
        </row>
        <row r="108">
          <cell r="A108" t="str">
            <v>CW Martin Community College</v>
          </cell>
          <cell r="C108" t="str">
            <v>CW</v>
          </cell>
          <cell r="D108" t="str">
            <v>Martin Community College</v>
          </cell>
          <cell r="E108" t="str">
            <v>CU-CC</v>
          </cell>
        </row>
        <row r="109">
          <cell r="A109" t="str">
            <v>CX Mayland Community College</v>
          </cell>
          <cell r="C109" t="str">
            <v>CX</v>
          </cell>
          <cell r="D109" t="str">
            <v>Mayland Community College</v>
          </cell>
          <cell r="E109" t="str">
            <v>CU-CC</v>
          </cell>
        </row>
        <row r="110">
          <cell r="A110" t="str">
            <v>CY McDowell Technical Community College</v>
          </cell>
          <cell r="C110" t="str">
            <v>CY</v>
          </cell>
          <cell r="D110" t="str">
            <v>McDowell Technical Community College</v>
          </cell>
          <cell r="E110" t="str">
            <v>CU-CC</v>
          </cell>
        </row>
        <row r="111">
          <cell r="A111" t="str">
            <v>CZ Mitchell Community College</v>
          </cell>
          <cell r="C111" t="str">
            <v>CZ</v>
          </cell>
          <cell r="D111" t="str">
            <v>Mitchell Community College</v>
          </cell>
          <cell r="E111" t="str">
            <v>CU-CC</v>
          </cell>
        </row>
        <row r="112">
          <cell r="A112" t="str">
            <v>D0 Montgomery Community College</v>
          </cell>
          <cell r="C112" t="str">
            <v>D0</v>
          </cell>
          <cell r="D112" t="str">
            <v>Montgomery Community College</v>
          </cell>
          <cell r="E112" t="str">
            <v>CU-CC</v>
          </cell>
        </row>
        <row r="113">
          <cell r="A113" t="str">
            <v>D1 Nash Community College</v>
          </cell>
          <cell r="C113" t="str">
            <v>D1</v>
          </cell>
          <cell r="D113" t="str">
            <v>Nash Community College</v>
          </cell>
          <cell r="E113" t="str">
            <v>CU-CC</v>
          </cell>
        </row>
        <row r="114">
          <cell r="A114" t="str">
            <v>D2 Pamlico Community College</v>
          </cell>
          <cell r="C114" t="str">
            <v>D2</v>
          </cell>
          <cell r="D114" t="str">
            <v>Pamlico Community College</v>
          </cell>
          <cell r="E114" t="str">
            <v>CU-CC</v>
          </cell>
        </row>
        <row r="115">
          <cell r="A115" t="str">
            <v>D3 Piedmont Community College</v>
          </cell>
          <cell r="C115" t="str">
            <v>D3</v>
          </cell>
          <cell r="D115" t="str">
            <v>Piedmont Community College</v>
          </cell>
          <cell r="E115" t="str">
            <v>CU-CC</v>
          </cell>
        </row>
        <row r="116">
          <cell r="A116" t="str">
            <v>D4 Pitt Community College</v>
          </cell>
          <cell r="C116" t="str">
            <v>D4</v>
          </cell>
          <cell r="D116" t="str">
            <v>Pitt Community College</v>
          </cell>
          <cell r="E116" t="str">
            <v>CU-CC</v>
          </cell>
        </row>
        <row r="117">
          <cell r="A117" t="str">
            <v>D5 Randolph Community College</v>
          </cell>
          <cell r="C117" t="str">
            <v>D5</v>
          </cell>
          <cell r="D117" t="str">
            <v>Randolph Community College</v>
          </cell>
          <cell r="E117" t="str">
            <v>CU-CC</v>
          </cell>
        </row>
        <row r="118">
          <cell r="A118" t="str">
            <v>D6 Richmond Community College</v>
          </cell>
          <cell r="C118" t="str">
            <v>D6</v>
          </cell>
          <cell r="D118" t="str">
            <v>Richmond Community College</v>
          </cell>
          <cell r="E118" t="str">
            <v>CU-CC</v>
          </cell>
        </row>
        <row r="119">
          <cell r="A119" t="str">
            <v>D7 Roanoke-Chowan Community College</v>
          </cell>
          <cell r="C119" t="str">
            <v>D7</v>
          </cell>
          <cell r="D119" t="str">
            <v>Roanoke-Chowan Community College</v>
          </cell>
          <cell r="E119" t="str">
            <v>CU-CC</v>
          </cell>
        </row>
        <row r="120">
          <cell r="A120" t="str">
            <v>D8 Robeson Community College</v>
          </cell>
          <cell r="C120" t="str">
            <v>D8</v>
          </cell>
          <cell r="D120" t="str">
            <v>Robeson Community College</v>
          </cell>
          <cell r="E120" t="str">
            <v>CU-CC</v>
          </cell>
        </row>
        <row r="121">
          <cell r="A121" t="str">
            <v>D9 Rockingham Community College</v>
          </cell>
          <cell r="C121" t="str">
            <v>D9</v>
          </cell>
          <cell r="D121" t="str">
            <v>Rockingham Community College</v>
          </cell>
          <cell r="E121" t="str">
            <v>CU-CC</v>
          </cell>
        </row>
        <row r="122">
          <cell r="A122" t="str">
            <v>DA Rowan-Cabarrus Community College</v>
          </cell>
          <cell r="C122" t="str">
            <v>DA</v>
          </cell>
          <cell r="D122" t="str">
            <v>Rowan-Cabarrus Community College</v>
          </cell>
          <cell r="E122" t="str">
            <v>CU-CC</v>
          </cell>
        </row>
        <row r="123">
          <cell r="A123" t="str">
            <v>DB Sampson Community College</v>
          </cell>
          <cell r="C123" t="str">
            <v>DB</v>
          </cell>
          <cell r="D123" t="str">
            <v>Sampson Community College</v>
          </cell>
          <cell r="E123" t="str">
            <v>CU-CC</v>
          </cell>
        </row>
        <row r="124">
          <cell r="A124" t="str">
            <v>DC Sandhills Community College</v>
          </cell>
          <cell r="C124" t="str">
            <v>DC</v>
          </cell>
          <cell r="D124" t="str">
            <v>Sandhills Community College</v>
          </cell>
          <cell r="E124" t="str">
            <v>CU-CC</v>
          </cell>
        </row>
        <row r="125">
          <cell r="A125" t="str">
            <v>C1 South Piedmont Community College</v>
          </cell>
          <cell r="C125" t="str">
            <v>C1</v>
          </cell>
          <cell r="D125" t="str">
            <v>South Piedmont Community College</v>
          </cell>
          <cell r="E125" t="str">
            <v>CU-CC</v>
          </cell>
        </row>
        <row r="126">
          <cell r="A126" t="str">
            <v>DD Southeastern Community College</v>
          </cell>
          <cell r="C126" t="str">
            <v>DD</v>
          </cell>
          <cell r="D126" t="str">
            <v>Southeastern Community College</v>
          </cell>
          <cell r="E126" t="str">
            <v>CU-CC</v>
          </cell>
        </row>
        <row r="127">
          <cell r="A127" t="str">
            <v>DE Southwestern Community College</v>
          </cell>
          <cell r="C127" t="str">
            <v>DE</v>
          </cell>
          <cell r="D127" t="str">
            <v>Southwestern Community College</v>
          </cell>
          <cell r="E127" t="str">
            <v>CU-CC</v>
          </cell>
        </row>
        <row r="128">
          <cell r="A128" t="str">
            <v>DF Stanly Community College</v>
          </cell>
          <cell r="C128" t="str">
            <v>DF</v>
          </cell>
          <cell r="D128" t="str">
            <v>Stanly Community College</v>
          </cell>
          <cell r="E128" t="str">
            <v>CU-CC</v>
          </cell>
        </row>
        <row r="129">
          <cell r="A129" t="str">
            <v>DG Surry Community College</v>
          </cell>
          <cell r="C129" t="str">
            <v>DG</v>
          </cell>
          <cell r="D129" t="str">
            <v>Surry Community College</v>
          </cell>
          <cell r="E129" t="str">
            <v>CU-CC</v>
          </cell>
        </row>
        <row r="130">
          <cell r="A130" t="str">
            <v>DH Tri-County Community College</v>
          </cell>
          <cell r="C130" t="str">
            <v>DH</v>
          </cell>
          <cell r="D130" t="str">
            <v>Tri-County Community College</v>
          </cell>
          <cell r="E130" t="str">
            <v>CU-CC</v>
          </cell>
        </row>
        <row r="131">
          <cell r="A131" t="str">
            <v>DJ Vance-Granville Community College</v>
          </cell>
          <cell r="C131" t="str">
            <v>DJ</v>
          </cell>
          <cell r="D131" t="str">
            <v>Vance-Granville Community College</v>
          </cell>
          <cell r="E131" t="str">
            <v>CU-CC</v>
          </cell>
        </row>
        <row r="132">
          <cell r="A132" t="str">
            <v>DK Wake Technical Community College</v>
          </cell>
          <cell r="C132" t="str">
            <v>DK</v>
          </cell>
          <cell r="D132" t="str">
            <v>Wake Technical Community College</v>
          </cell>
          <cell r="E132" t="str">
            <v>CU-CC</v>
          </cell>
        </row>
        <row r="133">
          <cell r="A133" t="str">
            <v>DL Wayne Community College</v>
          </cell>
          <cell r="C133" t="str">
            <v>DL</v>
          </cell>
          <cell r="D133" t="str">
            <v>Wayne Community College</v>
          </cell>
          <cell r="E133" t="str">
            <v>CU-CC</v>
          </cell>
        </row>
        <row r="134">
          <cell r="A134" t="str">
            <v>DM Western Piedmont Community College</v>
          </cell>
          <cell r="C134" t="str">
            <v>DM</v>
          </cell>
          <cell r="D134" t="str">
            <v>Western Piedmont Community College</v>
          </cell>
          <cell r="E134" t="str">
            <v>CU-CC</v>
          </cell>
        </row>
        <row r="135">
          <cell r="A135" t="str">
            <v>DN Wilkes Community College</v>
          </cell>
          <cell r="C135" t="str">
            <v>DN</v>
          </cell>
          <cell r="D135" t="str">
            <v>Wilkes Community College</v>
          </cell>
          <cell r="E135" t="str">
            <v>CU-CC</v>
          </cell>
        </row>
        <row r="136">
          <cell r="A136" t="str">
            <v>DP Wilson Community College</v>
          </cell>
          <cell r="C136" t="str">
            <v>DP</v>
          </cell>
          <cell r="D136" t="str">
            <v>Wilson Community College</v>
          </cell>
          <cell r="E136" t="str">
            <v>CU-CC</v>
          </cell>
        </row>
        <row r="137">
          <cell r="B137" t="str">
            <v>none</v>
          </cell>
          <cell r="C137" t="str">
            <v>none</v>
          </cell>
          <cell r="D137" t="str">
            <v>None</v>
          </cell>
        </row>
      </sheetData>
      <sheetData sheetId="72"/>
      <sheetData sheetId="73"/>
      <sheetData sheetId="74"/>
      <sheetData sheetId="75"/>
      <sheetData sheetId="76"/>
      <sheetData sheetId="77"/>
      <sheetData sheetId="78"/>
      <sheetData sheetId="79"/>
      <sheetData sheetId="80">
        <row r="1">
          <cell r="A1" t="str">
            <v>Error Code</v>
          </cell>
          <cell r="B1" t="str">
            <v>Error Key</v>
          </cell>
          <cell r="D1" t="str">
            <v>Indicator</v>
          </cell>
          <cell r="E1" t="str">
            <v>Page</v>
          </cell>
          <cell r="F1" t="str">
            <v>Message</v>
          </cell>
          <cell r="G1" t="str">
            <v>NA</v>
          </cell>
        </row>
        <row r="2">
          <cell r="A2" t="str">
            <v>IndexFALSE</v>
          </cell>
          <cell r="B2" t="str">
            <v>IndexaFALSE</v>
          </cell>
          <cell r="C2" t="str">
            <v>a</v>
          </cell>
          <cell r="D2" t="b">
            <v>0</v>
          </cell>
          <cell r="E2" t="str">
            <v>Index</v>
          </cell>
          <cell r="F2" t="str">
            <v>Invalid filename</v>
          </cell>
          <cell r="H2" t="str">
            <v>2008NCASexcl.xls</v>
          </cell>
          <cell r="I2" t="str">
            <v>01p.xls</v>
          </cell>
          <cell r="P2" t="b">
            <v>0</v>
          </cell>
        </row>
        <row r="3">
          <cell r="A3" t="str">
            <v>201FALSE</v>
          </cell>
          <cell r="B3" t="str">
            <v>201aFALSE</v>
          </cell>
          <cell r="C3" t="str">
            <v>a</v>
          </cell>
          <cell r="D3" t="b">
            <v>0</v>
          </cell>
          <cell r="E3">
            <v>201</v>
          </cell>
          <cell r="F3" t="str">
            <v>GASB number is blank.</v>
          </cell>
          <cell r="G3">
            <v>0</v>
          </cell>
          <cell r="H3" t="b">
            <v>1</v>
          </cell>
          <cell r="P3" t="b">
            <v>0</v>
          </cell>
        </row>
        <row r="4">
          <cell r="A4" t="str">
            <v>201TRUE</v>
          </cell>
          <cell r="B4" t="str">
            <v>201bTRUE</v>
          </cell>
          <cell r="C4" t="str">
            <v>b</v>
          </cell>
          <cell r="D4" t="b">
            <v>1</v>
          </cell>
          <cell r="E4">
            <v>201</v>
          </cell>
          <cell r="F4" t="str">
            <v>Decrease in CIP column does not net to zero.</v>
          </cell>
          <cell r="G4">
            <v>0</v>
          </cell>
          <cell r="H4">
            <v>0</v>
          </cell>
          <cell r="P4" t="b">
            <v>1</v>
          </cell>
        </row>
        <row r="5">
          <cell r="A5" t="str">
            <v>205FALSE</v>
          </cell>
          <cell r="B5" t="str">
            <v>205aFALSE</v>
          </cell>
          <cell r="C5" t="str">
            <v>a</v>
          </cell>
          <cell r="D5" t="b">
            <v>0</v>
          </cell>
          <cell r="E5">
            <v>205</v>
          </cell>
          <cell r="F5" t="str">
            <v>GASB number is blank.</v>
          </cell>
          <cell r="G5">
            <v>0</v>
          </cell>
          <cell r="H5" t="b">
            <v>1</v>
          </cell>
          <cell r="P5" t="b">
            <v>0</v>
          </cell>
        </row>
        <row r="6">
          <cell r="A6" t="str">
            <v>210FALSE</v>
          </cell>
          <cell r="B6" t="str">
            <v>210aFALSE</v>
          </cell>
          <cell r="C6" t="str">
            <v>a</v>
          </cell>
          <cell r="D6" t="b">
            <v>0</v>
          </cell>
          <cell r="E6">
            <v>210</v>
          </cell>
          <cell r="F6" t="str">
            <v>GASB number is blank.</v>
          </cell>
          <cell r="G6">
            <v>0</v>
          </cell>
          <cell r="H6" t="b">
            <v>1</v>
          </cell>
          <cell r="P6" t="b">
            <v>0</v>
          </cell>
        </row>
        <row r="7">
          <cell r="A7" t="str">
            <v>301TRUE</v>
          </cell>
          <cell r="B7" t="str">
            <v>301aTRUE</v>
          </cell>
          <cell r="C7" t="str">
            <v>a</v>
          </cell>
          <cell r="D7" t="b">
            <v>1</v>
          </cell>
          <cell r="E7">
            <v>301</v>
          </cell>
          <cell r="F7" t="str">
            <v>Total annual rental costs are blank.</v>
          </cell>
          <cell r="G7">
            <v>0</v>
          </cell>
          <cell r="H7">
            <v>0</v>
          </cell>
          <cell r="I7" t="b">
            <v>1</v>
          </cell>
          <cell r="P7" t="b">
            <v>1</v>
          </cell>
        </row>
        <row r="8">
          <cell r="A8" t="str">
            <v>301TRUE</v>
          </cell>
          <cell r="B8" t="str">
            <v>301bTRUE</v>
          </cell>
          <cell r="C8" t="str">
            <v>b</v>
          </cell>
          <cell r="D8" t="b">
            <v>1</v>
          </cell>
          <cell r="E8">
            <v>301</v>
          </cell>
          <cell r="F8" t="str">
            <v>If capital lease payments are listed, then Section II must be completed.</v>
          </cell>
          <cell r="G8">
            <v>0</v>
          </cell>
          <cell r="H8">
            <v>0</v>
          </cell>
          <cell r="I8">
            <v>0</v>
          </cell>
          <cell r="P8" t="b">
            <v>1</v>
          </cell>
          <cell r="R8" t="b">
            <v>0</v>
          </cell>
          <cell r="S8" t="b">
            <v>0</v>
          </cell>
        </row>
        <row r="9">
          <cell r="A9" t="str">
            <v>305TRUE</v>
          </cell>
          <cell r="B9" t="str">
            <v>305aTRUE</v>
          </cell>
          <cell r="C9" t="str">
            <v>a</v>
          </cell>
          <cell r="D9" t="b">
            <v>1</v>
          </cell>
          <cell r="E9">
            <v>305</v>
          </cell>
          <cell r="F9" t="str">
            <v>Compensated absences must have additions and deletions.</v>
          </cell>
          <cell r="G9">
            <v>0</v>
          </cell>
          <cell r="H9">
            <v>0</v>
          </cell>
          <cell r="I9">
            <v>0</v>
          </cell>
          <cell r="J9">
            <v>0</v>
          </cell>
          <cell r="K9">
            <v>0</v>
          </cell>
          <cell r="P9" t="b">
            <v>1</v>
          </cell>
          <cell r="R9" t="b">
            <v>1</v>
          </cell>
          <cell r="S9" t="b">
            <v>0</v>
          </cell>
          <cell r="T9" t="b">
            <v>0</v>
          </cell>
        </row>
        <row r="10">
          <cell r="A10" t="str">
            <v>305FALSE</v>
          </cell>
          <cell r="B10" t="str">
            <v>305bFALSE</v>
          </cell>
          <cell r="C10" t="str">
            <v>b</v>
          </cell>
          <cell r="D10" t="b">
            <v>0</v>
          </cell>
          <cell r="E10">
            <v>305</v>
          </cell>
          <cell r="F10" t="str">
            <v>GASB number is blank.</v>
          </cell>
          <cell r="G10">
            <v>0</v>
          </cell>
          <cell r="H10" t="b">
            <v>1</v>
          </cell>
          <cell r="P10" t="b">
            <v>0</v>
          </cell>
        </row>
        <row r="11">
          <cell r="A11" t="str">
            <v>305TRUE</v>
          </cell>
          <cell r="B11" t="str">
            <v>305cTRUE</v>
          </cell>
          <cell r="C11" t="str">
            <v>c</v>
          </cell>
          <cell r="D11" t="b">
            <v>1</v>
          </cell>
          <cell r="E11">
            <v>305</v>
          </cell>
          <cell r="F11" t="str">
            <v>Total Capital and Noncapital Debt does not equal the balances listed in column E for Bonds, COPS, and Notes Payable</v>
          </cell>
          <cell r="G11">
            <v>0</v>
          </cell>
          <cell r="H11">
            <v>0</v>
          </cell>
          <cell r="I11">
            <v>0</v>
          </cell>
          <cell r="P11" t="b">
            <v>1</v>
          </cell>
        </row>
        <row r="12">
          <cell r="A12" t="str">
            <v>310TRUE</v>
          </cell>
          <cell r="B12" t="str">
            <v>310aTRUE</v>
          </cell>
          <cell r="C12" t="str">
            <v>a</v>
          </cell>
          <cell r="D12" t="b">
            <v>1</v>
          </cell>
          <cell r="E12">
            <v>310</v>
          </cell>
          <cell r="F12" t="str">
            <v>Compensated absences must have additions and deletions.</v>
          </cell>
          <cell r="G12">
            <v>0</v>
          </cell>
          <cell r="H12">
            <v>0</v>
          </cell>
          <cell r="I12">
            <v>0</v>
          </cell>
          <cell r="J12">
            <v>0</v>
          </cell>
          <cell r="K12">
            <v>0</v>
          </cell>
          <cell r="P12" t="b">
            <v>1</v>
          </cell>
          <cell r="R12" t="b">
            <v>1</v>
          </cell>
          <cell r="S12" t="b">
            <v>0</v>
          </cell>
        </row>
        <row r="13">
          <cell r="A13" t="str">
            <v>310FALSE</v>
          </cell>
          <cell r="B13" t="str">
            <v>310bFALSE</v>
          </cell>
          <cell r="C13" t="str">
            <v>b</v>
          </cell>
          <cell r="D13" t="b">
            <v>0</v>
          </cell>
          <cell r="E13">
            <v>310</v>
          </cell>
          <cell r="F13" t="str">
            <v>GASB number is blank.</v>
          </cell>
          <cell r="G13">
            <v>0</v>
          </cell>
          <cell r="H13" t="b">
            <v>1</v>
          </cell>
          <cell r="P13" t="b">
            <v>0</v>
          </cell>
        </row>
        <row r="14">
          <cell r="A14" t="str">
            <v>315TRUE</v>
          </cell>
          <cell r="B14" t="str">
            <v>315aTRUE</v>
          </cell>
          <cell r="C14" t="str">
            <v>a</v>
          </cell>
          <cell r="D14" t="b">
            <v>1</v>
          </cell>
          <cell r="E14">
            <v>315</v>
          </cell>
          <cell r="F14" t="str">
            <v>Year of final maturity date does not agree with year range of final amount in principal column.</v>
          </cell>
          <cell r="G14">
            <v>0</v>
          </cell>
          <cell r="H14">
            <v>1900</v>
          </cell>
          <cell r="I14">
            <v>0</v>
          </cell>
          <cell r="J14">
            <v>0</v>
          </cell>
          <cell r="K14" t="b">
            <v>1</v>
          </cell>
          <cell r="P14" t="b">
            <v>1</v>
          </cell>
          <cell r="R14" t="b">
            <v>1</v>
          </cell>
          <cell r="S14" t="b">
            <v>0</v>
          </cell>
        </row>
        <row r="15">
          <cell r="A15" t="str">
            <v>315TRUE</v>
          </cell>
          <cell r="B15" t="str">
            <v>315bTRUE</v>
          </cell>
          <cell r="C15" t="str">
            <v>b</v>
          </cell>
          <cell r="D15" t="b">
            <v>1</v>
          </cell>
          <cell r="E15">
            <v>315</v>
          </cell>
          <cell r="F15" t="str">
            <v>Interest rate range is invalid.</v>
          </cell>
          <cell r="G15">
            <v>0</v>
          </cell>
          <cell r="H15">
            <v>0</v>
          </cell>
          <cell r="I15">
            <v>0</v>
          </cell>
          <cell r="P15" t="b">
            <v>1</v>
          </cell>
        </row>
        <row r="16">
          <cell r="A16" t="str">
            <v>315TRUE</v>
          </cell>
          <cell r="B16" t="str">
            <v>315cTRUE</v>
          </cell>
          <cell r="C16" t="str">
            <v>c</v>
          </cell>
          <cell r="D16" t="b">
            <v>1</v>
          </cell>
          <cell r="E16">
            <v>315</v>
          </cell>
          <cell r="F16" t="str">
            <v>More than one type of payable has been selected.</v>
          </cell>
          <cell r="G16">
            <v>0</v>
          </cell>
          <cell r="H16">
            <v>0</v>
          </cell>
          <cell r="I16" t="b">
            <v>1</v>
          </cell>
          <cell r="J16" t="b">
            <v>1</v>
          </cell>
          <cell r="K16" t="b">
            <v>1</v>
          </cell>
          <cell r="L16" t="b">
            <v>1</v>
          </cell>
          <cell r="M16" t="b">
            <v>1</v>
          </cell>
          <cell r="N16" t="b">
            <v>1</v>
          </cell>
          <cell r="P16" t="b">
            <v>1</v>
          </cell>
          <cell r="R16">
            <v>5</v>
          </cell>
        </row>
        <row r="17">
          <cell r="A17" t="str">
            <v>315FALSE</v>
          </cell>
          <cell r="B17" t="str">
            <v>315dFALSE</v>
          </cell>
          <cell r="C17" t="str">
            <v>d</v>
          </cell>
          <cell r="D17" t="b">
            <v>0</v>
          </cell>
          <cell r="E17">
            <v>315</v>
          </cell>
          <cell r="F17" t="str">
            <v>Original issue amount is blank.</v>
          </cell>
          <cell r="G17">
            <v>0</v>
          </cell>
          <cell r="H17">
            <v>0</v>
          </cell>
          <cell r="I17" t="b">
            <v>1</v>
          </cell>
          <cell r="P17" t="b">
            <v>0</v>
          </cell>
        </row>
        <row r="18">
          <cell r="A18" t="str">
            <v>315FALSE</v>
          </cell>
          <cell r="B18" t="str">
            <v>315eFALSE</v>
          </cell>
          <cell r="C18" t="str">
            <v>e</v>
          </cell>
          <cell r="D18" t="b">
            <v>0</v>
          </cell>
          <cell r="E18">
            <v>315</v>
          </cell>
          <cell r="F18" t="str">
            <v>"From" interest rate is blank.</v>
          </cell>
          <cell r="G18">
            <v>0</v>
          </cell>
          <cell r="H18">
            <v>0</v>
          </cell>
          <cell r="I18" t="b">
            <v>1</v>
          </cell>
          <cell r="P18" t="b">
            <v>0</v>
          </cell>
        </row>
        <row r="19">
          <cell r="A19" t="str">
            <v>315FALSE</v>
          </cell>
          <cell r="B19" t="str">
            <v>315fFALSE</v>
          </cell>
          <cell r="C19" t="str">
            <v>f</v>
          </cell>
          <cell r="D19" t="b">
            <v>0</v>
          </cell>
          <cell r="E19">
            <v>315</v>
          </cell>
          <cell r="F19" t="str">
            <v>"To" interest rate is blank.</v>
          </cell>
          <cell r="G19">
            <v>0</v>
          </cell>
          <cell r="H19">
            <v>0</v>
          </cell>
          <cell r="I19" t="b">
            <v>1</v>
          </cell>
          <cell r="P19" t="b">
            <v>0</v>
          </cell>
        </row>
        <row r="20">
          <cell r="A20" t="str">
            <v>315FALSE</v>
          </cell>
          <cell r="B20" t="str">
            <v>315gFALSE</v>
          </cell>
          <cell r="C20" t="str">
            <v>g</v>
          </cell>
          <cell r="D20" t="b">
            <v>0</v>
          </cell>
          <cell r="E20">
            <v>315</v>
          </cell>
          <cell r="F20" t="str">
            <v>Final maturity date is blank.</v>
          </cell>
          <cell r="G20">
            <v>0</v>
          </cell>
          <cell r="H20">
            <v>0</v>
          </cell>
          <cell r="I20" t="b">
            <v>1</v>
          </cell>
          <cell r="P20" t="b">
            <v>0</v>
          </cell>
        </row>
        <row r="21">
          <cell r="A21" t="str">
            <v>320TRUE</v>
          </cell>
          <cell r="B21" t="str">
            <v>320aTRUE</v>
          </cell>
          <cell r="C21" t="str">
            <v>a</v>
          </cell>
          <cell r="D21" t="b">
            <v>1</v>
          </cell>
          <cell r="E21">
            <v>320</v>
          </cell>
          <cell r="F21" t="str">
            <v>Year of final maturity date does not agree with year range of final amount in principal column.</v>
          </cell>
          <cell r="G21">
            <v>0</v>
          </cell>
          <cell r="H21">
            <v>1900</v>
          </cell>
          <cell r="I21">
            <v>0</v>
          </cell>
          <cell r="J21">
            <v>0</v>
          </cell>
          <cell r="K21" t="b">
            <v>1</v>
          </cell>
          <cell r="P21" t="b">
            <v>1</v>
          </cell>
          <cell r="R21" t="b">
            <v>1</v>
          </cell>
          <cell r="S21" t="b">
            <v>0</v>
          </cell>
        </row>
        <row r="22">
          <cell r="A22" t="str">
            <v>320TRUE</v>
          </cell>
          <cell r="B22" t="str">
            <v>320bTRUE</v>
          </cell>
          <cell r="C22" t="str">
            <v>b</v>
          </cell>
          <cell r="D22" t="b">
            <v>1</v>
          </cell>
          <cell r="E22">
            <v>320</v>
          </cell>
          <cell r="F22" t="str">
            <v>Interest rate range is invalid.</v>
          </cell>
          <cell r="G22">
            <v>0</v>
          </cell>
          <cell r="H22">
            <v>0</v>
          </cell>
          <cell r="I22">
            <v>0</v>
          </cell>
          <cell r="P22" t="b">
            <v>1</v>
          </cell>
        </row>
        <row r="23">
          <cell r="A23" t="str">
            <v>320TRUE</v>
          </cell>
          <cell r="B23" t="str">
            <v>320cTRUE</v>
          </cell>
          <cell r="C23" t="str">
            <v>c</v>
          </cell>
          <cell r="D23" t="b">
            <v>1</v>
          </cell>
          <cell r="E23">
            <v>320</v>
          </cell>
          <cell r="F23" t="str">
            <v>More than one type of payable has been selected.</v>
          </cell>
          <cell r="G23">
            <v>0</v>
          </cell>
          <cell r="H23">
            <v>0</v>
          </cell>
          <cell r="I23" t="b">
            <v>1</v>
          </cell>
          <cell r="J23" t="b">
            <v>1</v>
          </cell>
          <cell r="K23" t="b">
            <v>1</v>
          </cell>
          <cell r="L23" t="b">
            <v>1</v>
          </cell>
          <cell r="N23" t="b">
            <v>1</v>
          </cell>
          <cell r="O23" t="b">
            <v>1</v>
          </cell>
          <cell r="P23" t="b">
            <v>1</v>
          </cell>
          <cell r="R23">
            <v>4</v>
          </cell>
        </row>
        <row r="24">
          <cell r="A24" t="str">
            <v>320FALSE</v>
          </cell>
          <cell r="B24" t="str">
            <v>320dFALSE</v>
          </cell>
          <cell r="C24" t="str">
            <v>d</v>
          </cell>
          <cell r="D24" t="b">
            <v>0</v>
          </cell>
          <cell r="E24">
            <v>320</v>
          </cell>
          <cell r="F24" t="str">
            <v>Original issue amount is blank.</v>
          </cell>
          <cell r="G24">
            <v>0</v>
          </cell>
          <cell r="H24">
            <v>0</v>
          </cell>
          <cell r="I24" t="b">
            <v>1</v>
          </cell>
          <cell r="P24" t="b">
            <v>0</v>
          </cell>
        </row>
        <row r="25">
          <cell r="A25" t="str">
            <v>320FALSE</v>
          </cell>
          <cell r="B25" t="str">
            <v>320eFALSE</v>
          </cell>
          <cell r="C25" t="str">
            <v>e</v>
          </cell>
          <cell r="D25" t="b">
            <v>0</v>
          </cell>
          <cell r="E25">
            <v>320</v>
          </cell>
          <cell r="F25" t="str">
            <v>"From" interest rate is blank.</v>
          </cell>
          <cell r="G25">
            <v>0</v>
          </cell>
          <cell r="H25">
            <v>0</v>
          </cell>
          <cell r="I25" t="b">
            <v>1</v>
          </cell>
          <cell r="P25" t="b">
            <v>0</v>
          </cell>
        </row>
        <row r="26">
          <cell r="A26" t="str">
            <v>320FALSE</v>
          </cell>
          <cell r="B26" t="str">
            <v>320fFALSE</v>
          </cell>
          <cell r="C26" t="str">
            <v>f</v>
          </cell>
          <cell r="D26" t="b">
            <v>0</v>
          </cell>
          <cell r="E26">
            <v>320</v>
          </cell>
          <cell r="F26" t="str">
            <v>"To" interest rate is blank.</v>
          </cell>
          <cell r="G26">
            <v>0</v>
          </cell>
          <cell r="H26">
            <v>0</v>
          </cell>
          <cell r="I26" t="b">
            <v>1</v>
          </cell>
          <cell r="P26" t="b">
            <v>0</v>
          </cell>
        </row>
        <row r="27">
          <cell r="A27" t="str">
            <v>320FALSE</v>
          </cell>
          <cell r="B27" t="str">
            <v>320gFALSE</v>
          </cell>
          <cell r="C27" t="str">
            <v>g</v>
          </cell>
          <cell r="D27" t="b">
            <v>0</v>
          </cell>
          <cell r="E27">
            <v>320</v>
          </cell>
          <cell r="F27" t="str">
            <v>Final maturity date is blank.</v>
          </cell>
          <cell r="G27">
            <v>0</v>
          </cell>
          <cell r="H27">
            <v>0</v>
          </cell>
          <cell r="I27" t="b">
            <v>1</v>
          </cell>
          <cell r="P27" t="b">
            <v>0</v>
          </cell>
        </row>
        <row r="28">
          <cell r="A28" t="str">
            <v>325FALSE</v>
          </cell>
          <cell r="B28" t="str">
            <v>325aFALSE</v>
          </cell>
          <cell r="C28" t="str">
            <v>a</v>
          </cell>
          <cell r="D28" t="b">
            <v>0</v>
          </cell>
          <cell r="E28">
            <v>325</v>
          </cell>
          <cell r="F28" t="str">
            <v>GASB number is blank.</v>
          </cell>
          <cell r="G28">
            <v>0</v>
          </cell>
          <cell r="H28" t="b">
            <v>1</v>
          </cell>
          <cell r="P28" t="b">
            <v>0</v>
          </cell>
        </row>
        <row r="29">
          <cell r="A29" t="str">
            <v>330TRUE</v>
          </cell>
          <cell r="B29" t="str">
            <v>330aTRUE</v>
          </cell>
          <cell r="C29" t="str">
            <v>a</v>
          </cell>
          <cell r="D29" t="b">
            <v>1</v>
          </cell>
          <cell r="E29">
            <v>330</v>
          </cell>
          <cell r="F29" t="str">
            <v>Deferred loss on refunding amount does not match balance in Column C on worksheet 305.</v>
          </cell>
          <cell r="G29">
            <v>0</v>
          </cell>
          <cell r="H29">
            <v>0</v>
          </cell>
          <cell r="I29">
            <v>0</v>
          </cell>
          <cell r="P29" t="b">
            <v>1</v>
          </cell>
        </row>
        <row r="30">
          <cell r="A30" t="str">
            <v>335FALSE</v>
          </cell>
          <cell r="B30" t="str">
            <v>335aFALSE</v>
          </cell>
          <cell r="C30" t="str">
            <v>a</v>
          </cell>
          <cell r="D30" t="b">
            <v>0</v>
          </cell>
          <cell r="E30">
            <v>335</v>
          </cell>
          <cell r="F30" t="str">
            <v>If worksheet is not NA, box must be checked.</v>
          </cell>
          <cell r="G30">
            <v>0</v>
          </cell>
          <cell r="H30" t="b">
            <v>1</v>
          </cell>
          <cell r="P30" t="b">
            <v>0</v>
          </cell>
        </row>
        <row r="31">
          <cell r="A31" t="str">
            <v>340FALSE</v>
          </cell>
          <cell r="B31" t="str">
            <v>340aFALSE</v>
          </cell>
          <cell r="C31" t="str">
            <v>a</v>
          </cell>
          <cell r="D31" t="b">
            <v>0</v>
          </cell>
          <cell r="E31">
            <v>340</v>
          </cell>
          <cell r="F31" t="str">
            <v>If worksheet is not NA, box must be checked.</v>
          </cell>
          <cell r="G31">
            <v>0</v>
          </cell>
          <cell r="H31" t="b">
            <v>1</v>
          </cell>
          <cell r="P31" t="b">
            <v>0</v>
          </cell>
        </row>
        <row r="32">
          <cell r="A32" t="str">
            <v>345FALSE</v>
          </cell>
          <cell r="B32" t="str">
            <v>345aFALSE</v>
          </cell>
          <cell r="C32" t="str">
            <v>a</v>
          </cell>
          <cell r="D32" t="b">
            <v>0</v>
          </cell>
          <cell r="E32">
            <v>345</v>
          </cell>
          <cell r="F32" t="str">
            <v>All questions have not been answered.</v>
          </cell>
          <cell r="G32">
            <v>0</v>
          </cell>
          <cell r="H32" t="b">
            <v>1</v>
          </cell>
          <cell r="I32" t="b">
            <v>1</v>
          </cell>
          <cell r="J32" t="b">
            <v>1</v>
          </cell>
          <cell r="K32" t="b">
            <v>1</v>
          </cell>
          <cell r="L32" t="b">
            <v>1</v>
          </cell>
          <cell r="M32" t="b">
            <v>1</v>
          </cell>
          <cell r="P32" t="b">
            <v>0</v>
          </cell>
          <cell r="R32" t="b">
            <v>1</v>
          </cell>
          <cell r="S32" t="b">
            <v>1</v>
          </cell>
          <cell r="T32" t="b">
            <v>1</v>
          </cell>
        </row>
        <row r="33">
          <cell r="A33" t="str">
            <v>355FALSE</v>
          </cell>
          <cell r="B33" t="str">
            <v>355aFALSE</v>
          </cell>
          <cell r="C33" t="str">
            <v>a</v>
          </cell>
          <cell r="D33" t="b">
            <v>0</v>
          </cell>
          <cell r="E33">
            <v>355</v>
          </cell>
          <cell r="F33" t="str">
            <v>All questions have not been answered.</v>
          </cell>
          <cell r="G33">
            <v>0</v>
          </cell>
          <cell r="H33" t="b">
            <v>1</v>
          </cell>
          <cell r="I33" t="b">
            <v>1</v>
          </cell>
          <cell r="J33" t="b">
            <v>1</v>
          </cell>
          <cell r="K33" t="b">
            <v>1</v>
          </cell>
          <cell r="P33" t="b">
            <v>0</v>
          </cell>
          <cell r="R33" t="b">
            <v>1</v>
          </cell>
          <cell r="S33" t="b">
            <v>1</v>
          </cell>
        </row>
        <row r="34">
          <cell r="A34" t="str">
            <v>360FALSE</v>
          </cell>
          <cell r="B34" t="str">
            <v>360aFALSE</v>
          </cell>
          <cell r="C34" t="str">
            <v>a</v>
          </cell>
          <cell r="D34" t="b">
            <v>0</v>
          </cell>
          <cell r="E34">
            <v>360</v>
          </cell>
          <cell r="F34" t="str">
            <v>If worksheet is not NA, box must be checked.</v>
          </cell>
          <cell r="G34">
            <v>0</v>
          </cell>
          <cell r="H34" t="b">
            <v>1</v>
          </cell>
          <cell r="P34" t="b">
            <v>0</v>
          </cell>
        </row>
        <row r="35">
          <cell r="A35" t="str">
            <v>401TRUE</v>
          </cell>
          <cell r="B35" t="str">
            <v>401aTRUE</v>
          </cell>
          <cell r="C35" t="str">
            <v>a</v>
          </cell>
          <cell r="D35" t="b">
            <v>1</v>
          </cell>
          <cell r="E35">
            <v>401</v>
          </cell>
          <cell r="F35" t="str">
            <v>Total Fund Equity does not match in one or more columns.</v>
          </cell>
          <cell r="G35">
            <v>0</v>
          </cell>
          <cell r="H35">
            <v>0</v>
          </cell>
          <cell r="P35" t="b">
            <v>1</v>
          </cell>
        </row>
        <row r="36">
          <cell r="A36" t="str">
            <v>405TRUE</v>
          </cell>
          <cell r="B36" t="str">
            <v>405aTRUE</v>
          </cell>
          <cell r="C36" t="str">
            <v>a</v>
          </cell>
          <cell r="D36" t="b">
            <v>1</v>
          </cell>
          <cell r="E36">
            <v>405</v>
          </cell>
          <cell r="F36" t="str">
            <v>Total Fund Equity does not match in one or more columns.</v>
          </cell>
          <cell r="G36">
            <v>0</v>
          </cell>
          <cell r="H36">
            <v>0</v>
          </cell>
          <cell r="P36" t="b">
            <v>1</v>
          </cell>
        </row>
        <row r="37">
          <cell r="A37" t="str">
            <v>410TRUE</v>
          </cell>
          <cell r="B37" t="str">
            <v>410aTRUE</v>
          </cell>
          <cell r="C37" t="str">
            <v>a</v>
          </cell>
          <cell r="D37" t="b">
            <v>1</v>
          </cell>
          <cell r="E37">
            <v>410</v>
          </cell>
          <cell r="F37" t="str">
            <v>Total Fund Equity does not match in one or more columns.</v>
          </cell>
          <cell r="G37">
            <v>0</v>
          </cell>
          <cell r="H37">
            <v>0</v>
          </cell>
          <cell r="P37" t="b">
            <v>1</v>
          </cell>
        </row>
        <row r="38">
          <cell r="A38" t="str">
            <v>415TRUE</v>
          </cell>
          <cell r="B38" t="str">
            <v>415aTRUE</v>
          </cell>
          <cell r="C38" t="str">
            <v>a</v>
          </cell>
          <cell r="D38" t="b">
            <v>1</v>
          </cell>
          <cell r="E38">
            <v>415</v>
          </cell>
          <cell r="F38" t="str">
            <v>Total Fund Equity does not match in one or more columns.</v>
          </cell>
          <cell r="G38">
            <v>0</v>
          </cell>
          <cell r="H38">
            <v>0</v>
          </cell>
          <cell r="P38" t="b">
            <v>1</v>
          </cell>
        </row>
        <row r="39">
          <cell r="A39" t="str">
            <v>420TRUE</v>
          </cell>
          <cell r="B39" t="str">
            <v>420bTRUE</v>
          </cell>
          <cell r="C39" t="str">
            <v>b</v>
          </cell>
          <cell r="D39" t="b">
            <v>1</v>
          </cell>
          <cell r="E39">
            <v>420</v>
          </cell>
          <cell r="F39" t="str">
            <v>Total Expendable and Nonexpendable amount does not match the total of the Restricted Net Assets column.</v>
          </cell>
          <cell r="G39">
            <v>0</v>
          </cell>
          <cell r="H39">
            <v>0</v>
          </cell>
          <cell r="I39">
            <v>0</v>
          </cell>
          <cell r="P39" t="b">
            <v>1</v>
          </cell>
          <cell r="R39">
            <v>0</v>
          </cell>
        </row>
        <row r="40">
          <cell r="A40" t="str">
            <v>420TRUE</v>
          </cell>
          <cell r="B40" t="str">
            <v>420cTRUE</v>
          </cell>
          <cell r="C40" t="str">
            <v>c</v>
          </cell>
          <cell r="D40" t="b">
            <v>1</v>
          </cell>
          <cell r="E40">
            <v>420</v>
          </cell>
          <cell r="F40" t="str">
            <v>Total Unrestricted Net Assets amount does not match the total of the Unrestricted Net Assets column.</v>
          </cell>
          <cell r="G40">
            <v>0</v>
          </cell>
          <cell r="H40">
            <v>0</v>
          </cell>
          <cell r="I40">
            <v>0</v>
          </cell>
          <cell r="P40" t="b">
            <v>1</v>
          </cell>
          <cell r="R40">
            <v>0</v>
          </cell>
        </row>
        <row r="41">
          <cell r="A41" t="str">
            <v>501TRUE</v>
          </cell>
          <cell r="B41" t="str">
            <v>501aTRUE</v>
          </cell>
          <cell r="C41" t="str">
            <v>a</v>
          </cell>
          <cell r="D41" t="b">
            <v>1</v>
          </cell>
          <cell r="E41">
            <v>501</v>
          </cell>
          <cell r="F41" t="str">
            <v>Worksheet is out of balance.</v>
          </cell>
          <cell r="G41">
            <v>0</v>
          </cell>
          <cell r="H41">
            <v>0</v>
          </cell>
          <cell r="P41" t="b">
            <v>1</v>
          </cell>
        </row>
        <row r="42">
          <cell r="A42" t="str">
            <v>501TRUE</v>
          </cell>
          <cell r="B42" t="str">
            <v>501bTRUE</v>
          </cell>
          <cell r="C42" t="str">
            <v>b</v>
          </cell>
          <cell r="D42" t="b">
            <v>1</v>
          </cell>
          <cell r="E42">
            <v>501</v>
          </cell>
          <cell r="F42" t="str">
            <v>One or more lines are incomplete.  See lines marked *.</v>
          </cell>
          <cell r="G42">
            <v>0</v>
          </cell>
          <cell r="H42">
            <v>0</v>
          </cell>
          <cell r="P42" t="b">
            <v>1</v>
          </cell>
        </row>
        <row r="43">
          <cell r="A43" t="str">
            <v>505FALSE</v>
          </cell>
          <cell r="B43" t="str">
            <v>505aFALSE</v>
          </cell>
          <cell r="C43" t="str">
            <v>a</v>
          </cell>
          <cell r="D43" t="b">
            <v>0</v>
          </cell>
          <cell r="E43">
            <v>505</v>
          </cell>
          <cell r="F43" t="str">
            <v>GASB number is blank.</v>
          </cell>
          <cell r="G43">
            <v>0</v>
          </cell>
          <cell r="H43" t="b">
            <v>1</v>
          </cell>
          <cell r="P43" t="b">
            <v>0</v>
          </cell>
        </row>
        <row r="44">
          <cell r="A44" t="str">
            <v>505TRUE</v>
          </cell>
          <cell r="B44" t="str">
            <v>505bTRUE</v>
          </cell>
          <cell r="C44" t="str">
            <v>b</v>
          </cell>
          <cell r="D44" t="b">
            <v>1</v>
          </cell>
          <cell r="E44">
            <v>505</v>
          </cell>
          <cell r="F44" t="str">
            <v>One or more lines are incomplete.  See lines marked *.</v>
          </cell>
          <cell r="G44">
            <v>0</v>
          </cell>
          <cell r="H44">
            <v>0</v>
          </cell>
          <cell r="P44" t="b">
            <v>1</v>
          </cell>
        </row>
        <row r="45">
          <cell r="A45" t="str">
            <v>510FALSE</v>
          </cell>
          <cell r="B45" t="str">
            <v>510aFALSE</v>
          </cell>
          <cell r="C45" t="str">
            <v>a</v>
          </cell>
          <cell r="D45" t="b">
            <v>0</v>
          </cell>
          <cell r="E45">
            <v>510</v>
          </cell>
          <cell r="F45" t="str">
            <v>GASB number is blank.</v>
          </cell>
          <cell r="G45">
            <v>0</v>
          </cell>
          <cell r="H45" t="b">
            <v>1</v>
          </cell>
          <cell r="P45" t="b">
            <v>0</v>
          </cell>
        </row>
        <row r="46">
          <cell r="A46" t="str">
            <v>510TRUE</v>
          </cell>
          <cell r="B46" t="str">
            <v>510bTRUE</v>
          </cell>
          <cell r="C46" t="str">
            <v>b</v>
          </cell>
          <cell r="D46" t="b">
            <v>1</v>
          </cell>
          <cell r="E46">
            <v>510</v>
          </cell>
          <cell r="F46" t="str">
            <v>One or more lines are incomplete.  See lines marked *.</v>
          </cell>
          <cell r="G46">
            <v>0</v>
          </cell>
          <cell r="H46">
            <v>0</v>
          </cell>
          <cell r="P46" t="b">
            <v>1</v>
          </cell>
        </row>
        <row r="47">
          <cell r="A47" t="str">
            <v>515FALSE</v>
          </cell>
          <cell r="B47" t="str">
            <v>515aFALSE</v>
          </cell>
          <cell r="C47" t="str">
            <v>a</v>
          </cell>
          <cell r="D47" t="b">
            <v>0</v>
          </cell>
          <cell r="E47">
            <v>515</v>
          </cell>
          <cell r="F47" t="str">
            <v>GASB number is blank.</v>
          </cell>
          <cell r="G47">
            <v>0</v>
          </cell>
          <cell r="H47" t="b">
            <v>1</v>
          </cell>
          <cell r="P47" t="b">
            <v>0</v>
          </cell>
        </row>
        <row r="48">
          <cell r="A48" t="str">
            <v>515TRUE</v>
          </cell>
          <cell r="B48" t="str">
            <v>515bTRUE</v>
          </cell>
          <cell r="C48" t="str">
            <v>b</v>
          </cell>
          <cell r="D48" t="b">
            <v>1</v>
          </cell>
          <cell r="E48">
            <v>515</v>
          </cell>
          <cell r="F48" t="str">
            <v>One or more lines are incomplete.  See lines marked *.</v>
          </cell>
          <cell r="G48">
            <v>0</v>
          </cell>
          <cell r="H48">
            <v>0</v>
          </cell>
          <cell r="P48" t="b">
            <v>1</v>
          </cell>
        </row>
        <row r="49">
          <cell r="A49" t="str">
            <v>520FALSE</v>
          </cell>
          <cell r="B49" t="str">
            <v>520aFALSE</v>
          </cell>
          <cell r="C49" t="str">
            <v>a</v>
          </cell>
          <cell r="D49" t="b">
            <v>0</v>
          </cell>
          <cell r="E49">
            <v>520</v>
          </cell>
          <cell r="F49" t="str">
            <v>GASB number is blank.</v>
          </cell>
          <cell r="G49">
            <v>0</v>
          </cell>
          <cell r="H49" t="b">
            <v>1</v>
          </cell>
          <cell r="P49" t="b">
            <v>0</v>
          </cell>
        </row>
        <row r="50">
          <cell r="A50" t="str">
            <v>520TRUE</v>
          </cell>
          <cell r="B50" t="str">
            <v>520bTRUE</v>
          </cell>
          <cell r="C50" t="str">
            <v>b</v>
          </cell>
          <cell r="D50" t="b">
            <v>1</v>
          </cell>
          <cell r="E50">
            <v>520</v>
          </cell>
          <cell r="F50" t="str">
            <v>One or more lines are incomplete.  See lines marked *.</v>
          </cell>
          <cell r="G50">
            <v>0</v>
          </cell>
          <cell r="H50">
            <v>0</v>
          </cell>
          <cell r="P50" t="b">
            <v>1</v>
          </cell>
        </row>
        <row r="51">
          <cell r="A51" t="str">
            <v>525FALSE</v>
          </cell>
          <cell r="B51" t="str">
            <v>525aFALSE</v>
          </cell>
          <cell r="C51" t="str">
            <v>a</v>
          </cell>
          <cell r="D51" t="b">
            <v>0</v>
          </cell>
          <cell r="E51">
            <v>525</v>
          </cell>
          <cell r="F51" t="str">
            <v>GASB number is blank.</v>
          </cell>
          <cell r="G51">
            <v>0</v>
          </cell>
          <cell r="H51" t="b">
            <v>1</v>
          </cell>
          <cell r="P51" t="b">
            <v>0</v>
          </cell>
        </row>
        <row r="52">
          <cell r="A52" t="str">
            <v>525TRUE</v>
          </cell>
          <cell r="B52" t="str">
            <v>525bTRUE</v>
          </cell>
          <cell r="C52" t="str">
            <v>b</v>
          </cell>
          <cell r="D52" t="b">
            <v>1</v>
          </cell>
          <cell r="E52">
            <v>525</v>
          </cell>
          <cell r="F52" t="str">
            <v>One or more lines are incomplete.  See lines marked *.</v>
          </cell>
          <cell r="G52">
            <v>0</v>
          </cell>
          <cell r="H52">
            <v>0</v>
          </cell>
          <cell r="P52" t="b">
            <v>1</v>
          </cell>
        </row>
        <row r="53">
          <cell r="A53" t="str">
            <v>530FALSE</v>
          </cell>
          <cell r="B53" t="str">
            <v>530aFALSE</v>
          </cell>
          <cell r="C53" t="str">
            <v>a</v>
          </cell>
          <cell r="D53" t="b">
            <v>0</v>
          </cell>
          <cell r="E53">
            <v>530</v>
          </cell>
          <cell r="F53" t="str">
            <v>GASB number is blank.</v>
          </cell>
          <cell r="G53">
            <v>0</v>
          </cell>
          <cell r="H53" t="b">
            <v>1</v>
          </cell>
          <cell r="P53" t="b">
            <v>0</v>
          </cell>
        </row>
        <row r="54">
          <cell r="A54" t="str">
            <v>530TRUE</v>
          </cell>
          <cell r="B54" t="str">
            <v>530bTRUE</v>
          </cell>
          <cell r="C54" t="str">
            <v>b</v>
          </cell>
          <cell r="D54" t="b">
            <v>1</v>
          </cell>
          <cell r="E54">
            <v>530</v>
          </cell>
          <cell r="F54" t="str">
            <v>One or more lines are incomplete.  See lines marked *.</v>
          </cell>
          <cell r="G54">
            <v>0</v>
          </cell>
          <cell r="H54">
            <v>0</v>
          </cell>
          <cell r="P54" t="b">
            <v>1</v>
          </cell>
        </row>
        <row r="55">
          <cell r="A55" t="str">
            <v>535FALSE</v>
          </cell>
          <cell r="B55" t="str">
            <v>535aFALSE</v>
          </cell>
          <cell r="C55" t="str">
            <v>a</v>
          </cell>
          <cell r="D55" t="b">
            <v>0</v>
          </cell>
          <cell r="E55">
            <v>535</v>
          </cell>
          <cell r="F55" t="str">
            <v>GASB number is blank.</v>
          </cell>
          <cell r="G55">
            <v>0</v>
          </cell>
          <cell r="H55" t="b">
            <v>1</v>
          </cell>
          <cell r="P55" t="b">
            <v>0</v>
          </cell>
        </row>
        <row r="56">
          <cell r="A56" t="str">
            <v>535TRUE</v>
          </cell>
          <cell r="B56" t="str">
            <v>535bTRUE</v>
          </cell>
          <cell r="C56" t="str">
            <v>b</v>
          </cell>
          <cell r="D56" t="b">
            <v>1</v>
          </cell>
          <cell r="E56">
            <v>535</v>
          </cell>
          <cell r="F56" t="str">
            <v>One or more lines are incomplete.  See lines marked *.</v>
          </cell>
          <cell r="G56">
            <v>0</v>
          </cell>
          <cell r="H56">
            <v>0</v>
          </cell>
          <cell r="P56" t="b">
            <v>1</v>
          </cell>
        </row>
        <row r="57">
          <cell r="A57" t="str">
            <v>540TRUE</v>
          </cell>
          <cell r="B57" t="str">
            <v>540aTRUE</v>
          </cell>
          <cell r="C57" t="str">
            <v>a</v>
          </cell>
          <cell r="D57" t="b">
            <v>1</v>
          </cell>
          <cell r="E57">
            <v>540</v>
          </cell>
          <cell r="F57" t="str">
            <v>Worksheet is out of balance.</v>
          </cell>
          <cell r="G57">
            <v>0</v>
          </cell>
          <cell r="H57">
            <v>0</v>
          </cell>
          <cell r="P57" t="b">
            <v>1</v>
          </cell>
        </row>
        <row r="58">
          <cell r="A58" t="str">
            <v>540TRUE</v>
          </cell>
          <cell r="B58" t="str">
            <v>540bTRUE</v>
          </cell>
          <cell r="C58" t="str">
            <v>b</v>
          </cell>
          <cell r="D58" t="b">
            <v>1</v>
          </cell>
          <cell r="E58">
            <v>540</v>
          </cell>
          <cell r="F58" t="str">
            <v>Invalid NCAS account number.  See lines marked *.</v>
          </cell>
          <cell r="G58">
            <v>0</v>
          </cell>
          <cell r="H58">
            <v>0</v>
          </cell>
          <cell r="I58">
            <v>0</v>
          </cell>
          <cell r="P58" t="b">
            <v>1</v>
          </cell>
        </row>
        <row r="59">
          <cell r="A59" t="str">
            <v>540TRUE</v>
          </cell>
          <cell r="B59" t="str">
            <v>540cTRUE</v>
          </cell>
          <cell r="C59" t="str">
            <v>c</v>
          </cell>
          <cell r="D59" t="b">
            <v>1</v>
          </cell>
          <cell r="E59">
            <v>540</v>
          </cell>
          <cell r="F59" t="str">
            <v>One or more lines are incomplete.  See lines marked *.</v>
          </cell>
          <cell r="G59">
            <v>0</v>
          </cell>
          <cell r="H59">
            <v>0</v>
          </cell>
          <cell r="I59">
            <v>0</v>
          </cell>
          <cell r="P59" t="b">
            <v>1</v>
          </cell>
        </row>
        <row r="60">
          <cell r="A60" t="str">
            <v>545TRUE</v>
          </cell>
          <cell r="B60" t="str">
            <v>545aTRUE</v>
          </cell>
          <cell r="C60" t="str">
            <v>a</v>
          </cell>
          <cell r="D60" t="b">
            <v>1</v>
          </cell>
          <cell r="E60">
            <v>545</v>
          </cell>
          <cell r="F60" t="str">
            <v>Worksheet is out of balance.</v>
          </cell>
          <cell r="G60">
            <v>0</v>
          </cell>
          <cell r="H60">
            <v>0</v>
          </cell>
          <cell r="P60" t="b">
            <v>1</v>
          </cell>
        </row>
        <row r="61">
          <cell r="A61" t="str">
            <v>545TRUE</v>
          </cell>
          <cell r="B61" t="str">
            <v>545bTRUE</v>
          </cell>
          <cell r="C61" t="str">
            <v>b</v>
          </cell>
          <cell r="D61" t="b">
            <v>1</v>
          </cell>
          <cell r="E61">
            <v>545</v>
          </cell>
          <cell r="F61" t="str">
            <v>Invalid NCAS account number.  See lines marked *.</v>
          </cell>
          <cell r="G61">
            <v>0</v>
          </cell>
          <cell r="H61">
            <v>0</v>
          </cell>
          <cell r="I61">
            <v>0</v>
          </cell>
          <cell r="P61" t="b">
            <v>1</v>
          </cell>
        </row>
        <row r="62">
          <cell r="A62" t="str">
            <v>545TRUE</v>
          </cell>
          <cell r="B62" t="str">
            <v>545cTRUE</v>
          </cell>
          <cell r="C62" t="str">
            <v>c</v>
          </cell>
          <cell r="D62" t="b">
            <v>1</v>
          </cell>
          <cell r="E62">
            <v>545</v>
          </cell>
          <cell r="F62" t="str">
            <v>One or more lines are incomplete.  See lines marked *.</v>
          </cell>
          <cell r="G62">
            <v>0</v>
          </cell>
          <cell r="H62">
            <v>0</v>
          </cell>
          <cell r="I62">
            <v>0</v>
          </cell>
          <cell r="P62" t="b">
            <v>1</v>
          </cell>
        </row>
        <row r="63">
          <cell r="A63" t="str">
            <v>550FALSE</v>
          </cell>
          <cell r="B63" t="str">
            <v>550aFALSE</v>
          </cell>
          <cell r="C63" t="str">
            <v>a</v>
          </cell>
          <cell r="D63" t="b">
            <v>0</v>
          </cell>
          <cell r="E63">
            <v>550</v>
          </cell>
          <cell r="F63" t="str">
            <v>GASB number is blank.</v>
          </cell>
          <cell r="G63">
            <v>0</v>
          </cell>
          <cell r="H63" t="b">
            <v>1</v>
          </cell>
          <cell r="P63" t="b">
            <v>0</v>
          </cell>
        </row>
        <row r="64">
          <cell r="A64" t="str">
            <v>550TRUE</v>
          </cell>
          <cell r="B64" t="str">
            <v>550bTRUE</v>
          </cell>
          <cell r="C64" t="str">
            <v>b</v>
          </cell>
          <cell r="D64" t="b">
            <v>1</v>
          </cell>
          <cell r="E64">
            <v>550</v>
          </cell>
          <cell r="F64" t="str">
            <v>Invalid NCAS account number.  See lines marked *.</v>
          </cell>
          <cell r="G64">
            <v>0</v>
          </cell>
          <cell r="H64">
            <v>0</v>
          </cell>
          <cell r="P64" t="b">
            <v>1</v>
          </cell>
        </row>
        <row r="65">
          <cell r="A65" t="str">
            <v>550TRUE</v>
          </cell>
          <cell r="B65" t="str">
            <v>550cTRUE</v>
          </cell>
          <cell r="C65" t="str">
            <v>c</v>
          </cell>
          <cell r="D65" t="b">
            <v>1</v>
          </cell>
          <cell r="E65">
            <v>550</v>
          </cell>
          <cell r="F65" t="str">
            <v>One or more lines are incomplete.  See lines marked *.</v>
          </cell>
          <cell r="G65">
            <v>0</v>
          </cell>
          <cell r="H65">
            <v>0</v>
          </cell>
          <cell r="P65" t="b">
            <v>1</v>
          </cell>
        </row>
        <row r="66">
          <cell r="A66" t="str">
            <v>555FALSE</v>
          </cell>
          <cell r="B66" t="str">
            <v>555aFALSE</v>
          </cell>
          <cell r="C66" t="str">
            <v>a</v>
          </cell>
          <cell r="D66" t="b">
            <v>0</v>
          </cell>
          <cell r="E66">
            <v>555</v>
          </cell>
          <cell r="F66" t="str">
            <v>GASB number is blank.</v>
          </cell>
          <cell r="G66">
            <v>0</v>
          </cell>
          <cell r="H66" t="b">
            <v>1</v>
          </cell>
          <cell r="P66" t="b">
            <v>0</v>
          </cell>
        </row>
        <row r="67">
          <cell r="A67" t="str">
            <v>555TRUE</v>
          </cell>
          <cell r="B67" t="str">
            <v>555bTRUE</v>
          </cell>
          <cell r="C67" t="str">
            <v>b</v>
          </cell>
          <cell r="D67" t="b">
            <v>1</v>
          </cell>
          <cell r="E67">
            <v>555</v>
          </cell>
          <cell r="F67" t="str">
            <v>Invalid NCAS account number.  See lines marked *.</v>
          </cell>
          <cell r="G67">
            <v>0</v>
          </cell>
          <cell r="H67">
            <v>0</v>
          </cell>
          <cell r="P67" t="b">
            <v>1</v>
          </cell>
        </row>
        <row r="68">
          <cell r="A68" t="str">
            <v>555TRUE</v>
          </cell>
          <cell r="B68" t="str">
            <v>555cTRUE</v>
          </cell>
          <cell r="C68" t="str">
            <v>c</v>
          </cell>
          <cell r="D68" t="b">
            <v>1</v>
          </cell>
          <cell r="E68">
            <v>555</v>
          </cell>
          <cell r="F68" t="str">
            <v>One or more lines are incomplete.  See lines marked *.</v>
          </cell>
          <cell r="G68">
            <v>0</v>
          </cell>
          <cell r="H68">
            <v>0</v>
          </cell>
          <cell r="P68" t="b">
            <v>1</v>
          </cell>
        </row>
        <row r="69">
          <cell r="A69" t="e">
            <v>#N/A</v>
          </cell>
          <cell r="B69" t="e">
            <v>#N/A</v>
          </cell>
          <cell r="C69" t="str">
            <v>a</v>
          </cell>
          <cell r="D69" t="e">
            <v>#N/A</v>
          </cell>
          <cell r="E69">
            <v>560</v>
          </cell>
          <cell r="F69" t="str">
            <v>Invalid NCAS account number.  See lines marked *.</v>
          </cell>
          <cell r="G69" t="e">
            <v>#N/A</v>
          </cell>
          <cell r="H69" t="e">
            <v>#REF!</v>
          </cell>
          <cell r="I69" t="e">
            <v>#REF!</v>
          </cell>
          <cell r="P69" t="e">
            <v>#REF!</v>
          </cell>
        </row>
        <row r="70">
          <cell r="A70" t="e">
            <v>#N/A</v>
          </cell>
          <cell r="B70" t="e">
            <v>#N/A</v>
          </cell>
          <cell r="C70" t="str">
            <v>b</v>
          </cell>
          <cell r="D70" t="e">
            <v>#N/A</v>
          </cell>
          <cell r="E70">
            <v>560</v>
          </cell>
          <cell r="F70" t="str">
            <v>One or more lines are incomplete.  See lines marked *.</v>
          </cell>
          <cell r="G70" t="e">
            <v>#N/A</v>
          </cell>
          <cell r="H70" t="e">
            <v>#REF!</v>
          </cell>
          <cell r="I70" t="e">
            <v>#REF!</v>
          </cell>
          <cell r="P70" t="e">
            <v>#REF!</v>
          </cell>
        </row>
        <row r="71">
          <cell r="A71" t="str">
            <v>565TRUE</v>
          </cell>
          <cell r="B71" t="str">
            <v>565aTRUE</v>
          </cell>
          <cell r="C71" t="str">
            <v>a</v>
          </cell>
          <cell r="D71" t="b">
            <v>1</v>
          </cell>
          <cell r="E71">
            <v>565</v>
          </cell>
          <cell r="F71" t="str">
            <v>Invalid NCAS account number.  See lines marked *.</v>
          </cell>
          <cell r="G71">
            <v>0</v>
          </cell>
          <cell r="H71">
            <v>0</v>
          </cell>
          <cell r="P71" t="b">
            <v>1</v>
          </cell>
        </row>
        <row r="72">
          <cell r="A72" t="str">
            <v>565TRUE</v>
          </cell>
          <cell r="B72" t="str">
            <v>565bTRUE</v>
          </cell>
          <cell r="C72" t="str">
            <v>b</v>
          </cell>
          <cell r="D72" t="b">
            <v>1</v>
          </cell>
          <cell r="E72">
            <v>565</v>
          </cell>
          <cell r="F72" t="str">
            <v>One or more lines are incomplete.  See lines marked *.</v>
          </cell>
          <cell r="G72">
            <v>0</v>
          </cell>
          <cell r="H72">
            <v>0</v>
          </cell>
          <cell r="P72" t="b">
            <v>1</v>
          </cell>
        </row>
        <row r="73">
          <cell r="A73" t="str">
            <v>570FALSE</v>
          </cell>
          <cell r="B73" t="str">
            <v>570aFALSE</v>
          </cell>
          <cell r="C73" t="str">
            <v>a</v>
          </cell>
          <cell r="D73" t="b">
            <v>0</v>
          </cell>
          <cell r="E73">
            <v>570</v>
          </cell>
          <cell r="F73" t="str">
            <v>GASB number is blank.</v>
          </cell>
          <cell r="G73">
            <v>0</v>
          </cell>
          <cell r="H73" t="b">
            <v>1</v>
          </cell>
          <cell r="P73" t="b">
            <v>0</v>
          </cell>
        </row>
        <row r="74">
          <cell r="A74" t="str">
            <v>601FALSE</v>
          </cell>
          <cell r="B74" t="str">
            <v>601aFALSE</v>
          </cell>
          <cell r="C74" t="str">
            <v>a</v>
          </cell>
          <cell r="D74" t="b">
            <v>0</v>
          </cell>
          <cell r="E74">
            <v>601</v>
          </cell>
          <cell r="F74" t="str">
            <v>GASB number is blank.</v>
          </cell>
          <cell r="G74">
            <v>0</v>
          </cell>
          <cell r="H74" t="b">
            <v>1</v>
          </cell>
          <cell r="P74" t="b">
            <v>0</v>
          </cell>
        </row>
        <row r="75">
          <cell r="A75" t="str">
            <v>601FALSE</v>
          </cell>
          <cell r="B75" t="str">
            <v>601bFALSE</v>
          </cell>
          <cell r="C75" t="str">
            <v>b</v>
          </cell>
          <cell r="D75" t="b">
            <v>0</v>
          </cell>
          <cell r="E75">
            <v>601</v>
          </cell>
          <cell r="F75" t="str">
            <v>Budget code is blank.</v>
          </cell>
          <cell r="G75">
            <v>0</v>
          </cell>
          <cell r="H75" t="b">
            <v>1</v>
          </cell>
          <cell r="P75" t="b">
            <v>0</v>
          </cell>
        </row>
        <row r="76">
          <cell r="A76" t="str">
            <v>601FALSE</v>
          </cell>
          <cell r="B76" t="str">
            <v>601cFALSE</v>
          </cell>
          <cell r="C76" t="str">
            <v>c</v>
          </cell>
          <cell r="D76" t="b">
            <v>0</v>
          </cell>
          <cell r="E76">
            <v>601</v>
          </cell>
          <cell r="F76" t="str">
            <v>Worksheet is incomplete.</v>
          </cell>
          <cell r="G76">
            <v>0</v>
          </cell>
          <cell r="H76" t="b">
            <v>1</v>
          </cell>
          <cell r="I76" t="b">
            <v>1</v>
          </cell>
          <cell r="J76" t="b">
            <v>1</v>
          </cell>
          <cell r="K76" t="b">
            <v>1</v>
          </cell>
          <cell r="L76" t="b">
            <v>1</v>
          </cell>
          <cell r="P76" t="b">
            <v>0</v>
          </cell>
        </row>
        <row r="77">
          <cell r="A77" t="str">
            <v>605FALSE</v>
          </cell>
          <cell r="B77" t="str">
            <v>605aFALSE</v>
          </cell>
          <cell r="C77" t="str">
            <v>a</v>
          </cell>
          <cell r="D77" t="b">
            <v>0</v>
          </cell>
          <cell r="E77">
            <v>605</v>
          </cell>
          <cell r="F77" t="str">
            <v>Worksheet is incomplete.</v>
          </cell>
          <cell r="G77">
            <v>0</v>
          </cell>
          <cell r="H77" t="b">
            <v>1</v>
          </cell>
          <cell r="P77" t="b">
            <v>0</v>
          </cell>
        </row>
        <row r="78">
          <cell r="A78" t="str">
            <v>625FALSE</v>
          </cell>
          <cell r="B78" t="str">
            <v>625aFALSE</v>
          </cell>
          <cell r="C78" t="str">
            <v>a</v>
          </cell>
          <cell r="D78" t="b">
            <v>0</v>
          </cell>
          <cell r="E78">
            <v>625</v>
          </cell>
          <cell r="F78" t="str">
            <v>GASB number is blank.</v>
          </cell>
          <cell r="G78">
            <v>0</v>
          </cell>
          <cell r="H78" t="b">
            <v>1</v>
          </cell>
          <cell r="P78" t="b">
            <v>0</v>
          </cell>
        </row>
        <row r="79">
          <cell r="A79" t="str">
            <v>625FALSE</v>
          </cell>
          <cell r="B79" t="str">
            <v>625bFALSE</v>
          </cell>
          <cell r="C79" t="str">
            <v>b</v>
          </cell>
          <cell r="D79" t="b">
            <v>0</v>
          </cell>
          <cell r="E79">
            <v>625</v>
          </cell>
          <cell r="F79" t="str">
            <v>GASB name is blank.</v>
          </cell>
          <cell r="G79">
            <v>0</v>
          </cell>
          <cell r="H79" t="b">
            <v>1</v>
          </cell>
          <cell r="P79" t="b">
            <v>0</v>
          </cell>
        </row>
        <row r="80">
          <cell r="A80" t="str">
            <v>630FALSE</v>
          </cell>
          <cell r="B80" t="str">
            <v>630aFALSE</v>
          </cell>
          <cell r="C80" t="str">
            <v>a</v>
          </cell>
          <cell r="D80" t="b">
            <v>0</v>
          </cell>
          <cell r="E80">
            <v>630</v>
          </cell>
          <cell r="F80" t="str">
            <v>GASB number is blank.</v>
          </cell>
          <cell r="G80">
            <v>0</v>
          </cell>
          <cell r="H80" t="b">
            <v>1</v>
          </cell>
          <cell r="P80" t="b">
            <v>0</v>
          </cell>
        </row>
        <row r="81">
          <cell r="A81" t="str">
            <v>635FALSE</v>
          </cell>
          <cell r="B81" t="str">
            <v>635aFALSE</v>
          </cell>
          <cell r="C81" t="str">
            <v>a</v>
          </cell>
          <cell r="D81" t="b">
            <v>0</v>
          </cell>
          <cell r="E81">
            <v>635</v>
          </cell>
          <cell r="F81" t="str">
            <v>GASB number is blank.</v>
          </cell>
          <cell r="G81">
            <v>0</v>
          </cell>
          <cell r="H81" t="b">
            <v>1</v>
          </cell>
          <cell r="P81" t="b">
            <v>0</v>
          </cell>
        </row>
        <row r="82">
          <cell r="A82" t="str">
            <v>705TRUE</v>
          </cell>
          <cell r="B82" t="str">
            <v>705aTRUE</v>
          </cell>
          <cell r="C82" t="str">
            <v>a</v>
          </cell>
          <cell r="D82" t="b">
            <v>1</v>
          </cell>
          <cell r="E82">
            <v>705</v>
          </cell>
          <cell r="F82" t="str">
            <v>Column A does not equal Column F.  See lines marked *.</v>
          </cell>
          <cell r="G82">
            <v>0</v>
          </cell>
          <cell r="H82">
            <v>0</v>
          </cell>
          <cell r="P82" t="b">
            <v>1</v>
          </cell>
        </row>
        <row r="83">
          <cell r="A83" t="str">
            <v>710TRUE</v>
          </cell>
          <cell r="B83" t="str">
            <v>710aTRUE</v>
          </cell>
          <cell r="C83" t="str">
            <v>a</v>
          </cell>
          <cell r="D83" t="b">
            <v>1</v>
          </cell>
          <cell r="E83">
            <v>710</v>
          </cell>
          <cell r="F83" t="str">
            <v>Column A does not equal the sum of columns B, C, and D.  See lines marked *.</v>
          </cell>
          <cell r="G83">
            <v>0</v>
          </cell>
          <cell r="H83">
            <v>0</v>
          </cell>
          <cell r="P83" t="b">
            <v>1</v>
          </cell>
        </row>
        <row r="84">
          <cell r="A84" t="str">
            <v>710TRUE</v>
          </cell>
          <cell r="B84" t="str">
            <v>710bTRUE</v>
          </cell>
          <cell r="C84" t="str">
            <v>b</v>
          </cell>
          <cell r="D84" t="b">
            <v>1</v>
          </cell>
          <cell r="E84">
            <v>710</v>
          </cell>
          <cell r="F84" t="str">
            <v>Line 34 does not equal Line 35.</v>
          </cell>
          <cell r="G84">
            <v>0</v>
          </cell>
          <cell r="H84" t="b">
            <v>1</v>
          </cell>
          <cell r="P84" t="b">
            <v>1</v>
          </cell>
        </row>
        <row r="85">
          <cell r="A85" t="str">
            <v>715TRUE</v>
          </cell>
          <cell r="B85" t="str">
            <v>715aTRUE</v>
          </cell>
          <cell r="C85" t="str">
            <v>a</v>
          </cell>
          <cell r="D85" t="b">
            <v>1</v>
          </cell>
          <cell r="E85">
            <v>715</v>
          </cell>
          <cell r="F85" t="str">
            <v>Column A does not equal Column F.  See lines marked *.</v>
          </cell>
          <cell r="G85">
            <v>0</v>
          </cell>
          <cell r="H85">
            <v>0</v>
          </cell>
          <cell r="P85" t="b">
            <v>1</v>
          </cell>
        </row>
        <row r="86">
          <cell r="A86" t="e">
            <v>#N/A</v>
          </cell>
          <cell r="B86" t="e">
            <v>#N/A</v>
          </cell>
          <cell r="D86" t="e">
            <v>#N/A</v>
          </cell>
          <cell r="G86" t="e">
            <v>#N/A</v>
          </cell>
        </row>
        <row r="87">
          <cell r="A87" t="e">
            <v>#N/A</v>
          </cell>
          <cell r="B87" t="e">
            <v>#N/A</v>
          </cell>
          <cell r="D87" t="e">
            <v>#N/A</v>
          </cell>
          <cell r="G87" t="e">
            <v>#N/A</v>
          </cell>
        </row>
        <row r="88">
          <cell r="A88" t="e">
            <v>#N/A</v>
          </cell>
          <cell r="B88" t="e">
            <v>#N/A</v>
          </cell>
          <cell r="D88" t="e">
            <v>#N/A</v>
          </cell>
          <cell r="G88" t="e">
            <v>#N/A</v>
          </cell>
        </row>
        <row r="89">
          <cell r="A89" t="e">
            <v>#N/A</v>
          </cell>
          <cell r="B89" t="e">
            <v>#N/A</v>
          </cell>
          <cell r="D89" t="e">
            <v>#N/A</v>
          </cell>
          <cell r="G89" t="e">
            <v>#N/A</v>
          </cell>
        </row>
        <row r="90">
          <cell r="A90" t="e">
            <v>#N/A</v>
          </cell>
          <cell r="B90" t="e">
            <v>#N/A</v>
          </cell>
          <cell r="D90" t="e">
            <v>#N/A</v>
          </cell>
          <cell r="G90" t="e">
            <v>#N/A</v>
          </cell>
        </row>
        <row r="91">
          <cell r="A91" t="e">
            <v>#N/A</v>
          </cell>
          <cell r="B91" t="e">
            <v>#N/A</v>
          </cell>
          <cell r="D91" t="e">
            <v>#N/A</v>
          </cell>
          <cell r="G91" t="e">
            <v>#N/A</v>
          </cell>
        </row>
      </sheetData>
      <sheetData sheetId="81">
        <row r="1">
          <cell r="H1" t="str">
            <v>Select Function (Click here)</v>
          </cell>
        </row>
        <row r="2">
          <cell r="H2" t="str">
            <v>General Government</v>
          </cell>
        </row>
        <row r="3">
          <cell r="H3" t="str">
            <v>Primary and secondary education</v>
          </cell>
        </row>
        <row r="4">
          <cell r="H4" t="str">
            <v>Higher Education</v>
          </cell>
        </row>
        <row r="5">
          <cell r="H5" t="str">
            <v>Health and human services</v>
          </cell>
        </row>
        <row r="6">
          <cell r="H6" t="str">
            <v>Economic development</v>
          </cell>
        </row>
        <row r="7">
          <cell r="H7" t="str">
            <v>Environment and natural resources</v>
          </cell>
        </row>
        <row r="8">
          <cell r="H8" t="str">
            <v>Public safety, corrections, and regulation</v>
          </cell>
        </row>
        <row r="9">
          <cell r="H9" t="str">
            <v>Transportation</v>
          </cell>
        </row>
        <row r="10">
          <cell r="H10" t="str">
            <v>Agriculture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ASB_Stmts"/>
      <sheetName val="FASB_Stmts"/>
      <sheetName val="FASB_Adj"/>
      <sheetName val="CAFR_Stmts"/>
      <sheetName val="Variances"/>
      <sheetName val="101"/>
      <sheetName val="345"/>
      <sheetName val="355"/>
      <sheetName val="425"/>
      <sheetName val="430"/>
      <sheetName val="515"/>
      <sheetName val="520"/>
      <sheetName val="525"/>
      <sheetName val="530"/>
      <sheetName val="535"/>
      <sheetName val="610"/>
      <sheetName val="615"/>
      <sheetName val="625"/>
      <sheetName val="Explanations"/>
      <sheetName val="Comments "/>
      <sheetName val="Agencies"/>
      <sheetName val="Data"/>
    </sheetNames>
    <sheetDataSet>
      <sheetData sheetId="0" refreshError="1"/>
      <sheetData sheetId="1">
        <row r="13">
          <cell r="A13">
            <v>100</v>
          </cell>
          <cell r="F13">
            <v>0</v>
          </cell>
        </row>
        <row r="14">
          <cell r="A14">
            <v>160</v>
          </cell>
          <cell r="F14">
            <v>0</v>
          </cell>
        </row>
        <row r="15">
          <cell r="A15">
            <v>110</v>
          </cell>
          <cell r="F15">
            <v>0</v>
          </cell>
        </row>
        <row r="16">
          <cell r="A16">
            <v>162</v>
          </cell>
          <cell r="F16">
            <v>0</v>
          </cell>
        </row>
        <row r="18">
          <cell r="A18">
            <v>124</v>
          </cell>
          <cell r="F18">
            <v>0</v>
          </cell>
        </row>
        <row r="19">
          <cell r="A19">
            <v>124</v>
          </cell>
          <cell r="F19">
            <v>0</v>
          </cell>
        </row>
        <row r="20">
          <cell r="A20">
            <v>124</v>
          </cell>
          <cell r="F20">
            <v>0</v>
          </cell>
        </row>
        <row r="21">
          <cell r="A21">
            <v>124</v>
          </cell>
        </row>
        <row r="22">
          <cell r="A22">
            <v>124</v>
          </cell>
          <cell r="F22">
            <v>0</v>
          </cell>
        </row>
        <row r="23">
          <cell r="A23">
            <v>122</v>
          </cell>
          <cell r="F23">
            <v>0</v>
          </cell>
        </row>
        <row r="24">
          <cell r="A24">
            <v>120</v>
          </cell>
          <cell r="F24">
            <v>0</v>
          </cell>
        </row>
        <row r="25">
          <cell r="A25">
            <v>154</v>
          </cell>
          <cell r="F25">
            <v>0</v>
          </cell>
        </row>
        <row r="26">
          <cell r="A26">
            <v>130</v>
          </cell>
          <cell r="F26">
            <v>0</v>
          </cell>
        </row>
        <row r="27">
          <cell r="A27">
            <v>140</v>
          </cell>
          <cell r="F27">
            <v>0</v>
          </cell>
        </row>
        <row r="28">
          <cell r="F28">
            <v>0</v>
          </cell>
        </row>
        <row r="31">
          <cell r="A31">
            <v>160</v>
          </cell>
          <cell r="F31">
            <v>0</v>
          </cell>
        </row>
        <row r="32">
          <cell r="A32">
            <v>110</v>
          </cell>
          <cell r="F32">
            <v>0</v>
          </cell>
        </row>
        <row r="33">
          <cell r="A33">
            <v>162</v>
          </cell>
          <cell r="F33">
            <v>0</v>
          </cell>
        </row>
        <row r="35">
          <cell r="A35">
            <v>124</v>
          </cell>
          <cell r="F35">
            <v>0</v>
          </cell>
        </row>
        <row r="36">
          <cell r="A36">
            <v>124</v>
          </cell>
          <cell r="F36">
            <v>0</v>
          </cell>
        </row>
        <row r="37">
          <cell r="A37">
            <v>124</v>
          </cell>
        </row>
        <row r="38">
          <cell r="A38">
            <v>124</v>
          </cell>
          <cell r="F38">
            <v>0</v>
          </cell>
        </row>
        <row r="39">
          <cell r="A39">
            <v>164</v>
          </cell>
          <cell r="F39">
            <v>0</v>
          </cell>
        </row>
        <row r="40">
          <cell r="A40">
            <v>154</v>
          </cell>
          <cell r="F40">
            <v>0</v>
          </cell>
        </row>
        <row r="41">
          <cell r="A41">
            <v>157</v>
          </cell>
          <cell r="F41">
            <v>0</v>
          </cell>
        </row>
        <row r="42">
          <cell r="A42">
            <v>170</v>
          </cell>
          <cell r="F42">
            <v>0</v>
          </cell>
        </row>
        <row r="43">
          <cell r="A43">
            <v>171</v>
          </cell>
          <cell r="F43">
            <v>0</v>
          </cell>
        </row>
        <row r="44">
          <cell r="F44">
            <v>0</v>
          </cell>
        </row>
        <row r="45">
          <cell r="F45">
            <v>0</v>
          </cell>
        </row>
        <row r="50">
          <cell r="A50">
            <v>204</v>
          </cell>
          <cell r="F50">
            <v>0</v>
          </cell>
        </row>
        <row r="51">
          <cell r="A51">
            <v>204</v>
          </cell>
          <cell r="F51">
            <v>0</v>
          </cell>
        </row>
        <row r="52">
          <cell r="A52">
            <v>204</v>
          </cell>
          <cell r="F52">
            <v>0</v>
          </cell>
        </row>
        <row r="53">
          <cell r="A53">
            <v>204</v>
          </cell>
          <cell r="F53">
            <v>0</v>
          </cell>
        </row>
        <row r="54">
          <cell r="A54">
            <v>204</v>
          </cell>
          <cell r="F54">
            <v>0</v>
          </cell>
        </row>
        <row r="55">
          <cell r="A55">
            <v>202</v>
          </cell>
          <cell r="F55">
            <v>0</v>
          </cell>
        </row>
        <row r="56">
          <cell r="A56">
            <v>200</v>
          </cell>
          <cell r="F56">
            <v>0</v>
          </cell>
        </row>
        <row r="57">
          <cell r="A57">
            <v>220</v>
          </cell>
          <cell r="F57">
            <v>0</v>
          </cell>
        </row>
        <row r="58">
          <cell r="A58">
            <v>222</v>
          </cell>
          <cell r="F58">
            <v>0</v>
          </cell>
        </row>
        <row r="59">
          <cell r="A59">
            <v>210</v>
          </cell>
          <cell r="F59">
            <v>0</v>
          </cell>
        </row>
        <row r="60">
          <cell r="A60">
            <v>230</v>
          </cell>
          <cell r="F60">
            <v>0</v>
          </cell>
        </row>
        <row r="61">
          <cell r="A61">
            <v>235</v>
          </cell>
          <cell r="F61">
            <v>0</v>
          </cell>
        </row>
        <row r="62">
          <cell r="A62">
            <v>240</v>
          </cell>
          <cell r="F62">
            <v>0</v>
          </cell>
        </row>
        <row r="63">
          <cell r="A63">
            <v>240</v>
          </cell>
          <cell r="F63">
            <v>0</v>
          </cell>
        </row>
        <row r="64">
          <cell r="A64">
            <v>240</v>
          </cell>
          <cell r="F64">
            <v>0</v>
          </cell>
        </row>
        <row r="65">
          <cell r="A65">
            <v>240</v>
          </cell>
          <cell r="F65">
            <v>0</v>
          </cell>
        </row>
        <row r="66">
          <cell r="A66">
            <v>240</v>
          </cell>
          <cell r="F66">
            <v>0</v>
          </cell>
        </row>
        <row r="67">
          <cell r="F67">
            <v>0</v>
          </cell>
        </row>
        <row r="71">
          <cell r="A71">
            <v>204</v>
          </cell>
          <cell r="F71">
            <v>0</v>
          </cell>
        </row>
        <row r="72">
          <cell r="A72">
            <v>204</v>
          </cell>
          <cell r="F72">
            <v>0</v>
          </cell>
        </row>
        <row r="73">
          <cell r="A73">
            <v>225</v>
          </cell>
          <cell r="F73">
            <v>0</v>
          </cell>
        </row>
        <row r="74">
          <cell r="A74">
            <v>230</v>
          </cell>
          <cell r="F74">
            <v>0</v>
          </cell>
        </row>
        <row r="75">
          <cell r="A75">
            <v>235</v>
          </cell>
          <cell r="F75">
            <v>0</v>
          </cell>
        </row>
        <row r="76">
          <cell r="A76">
            <v>241</v>
          </cell>
          <cell r="F76">
            <v>0</v>
          </cell>
        </row>
        <row r="77">
          <cell r="A77">
            <v>241</v>
          </cell>
          <cell r="F77">
            <v>0</v>
          </cell>
        </row>
        <row r="78">
          <cell r="A78">
            <v>241</v>
          </cell>
          <cell r="F78">
            <v>0</v>
          </cell>
        </row>
        <row r="79">
          <cell r="A79">
            <v>241</v>
          </cell>
          <cell r="F79">
            <v>0</v>
          </cell>
        </row>
        <row r="80">
          <cell r="A80">
            <v>241</v>
          </cell>
          <cell r="F80">
            <v>0</v>
          </cell>
        </row>
        <row r="81">
          <cell r="F81">
            <v>0</v>
          </cell>
        </row>
        <row r="82">
          <cell r="F82">
            <v>0</v>
          </cell>
        </row>
        <row r="85">
          <cell r="A85">
            <v>300</v>
          </cell>
          <cell r="F85">
            <v>0</v>
          </cell>
        </row>
        <row r="88">
          <cell r="A88">
            <v>305</v>
          </cell>
          <cell r="F88">
            <v>0</v>
          </cell>
        </row>
        <row r="89">
          <cell r="A89">
            <v>310</v>
          </cell>
          <cell r="F89">
            <v>0</v>
          </cell>
        </row>
        <row r="90">
          <cell r="A90">
            <v>315</v>
          </cell>
          <cell r="F90">
            <v>0</v>
          </cell>
        </row>
        <row r="91">
          <cell r="A91">
            <v>320</v>
          </cell>
          <cell r="F91">
            <v>0</v>
          </cell>
        </row>
        <row r="92">
          <cell r="F92">
            <v>0</v>
          </cell>
        </row>
        <row r="94">
          <cell r="F94" t="str">
            <v>In Bal.</v>
          </cell>
        </row>
        <row r="96">
          <cell r="F96">
            <v>2008</v>
          </cell>
        </row>
        <row r="98">
          <cell r="A98">
            <v>500</v>
          </cell>
          <cell r="F98">
            <v>0</v>
          </cell>
        </row>
        <row r="99">
          <cell r="A99">
            <v>500</v>
          </cell>
          <cell r="F99">
            <v>0</v>
          </cell>
        </row>
        <row r="100">
          <cell r="A100">
            <v>500</v>
          </cell>
          <cell r="F100">
            <v>0</v>
          </cell>
        </row>
        <row r="101">
          <cell r="A101">
            <v>500</v>
          </cell>
          <cell r="F101">
            <v>0</v>
          </cell>
        </row>
        <row r="102">
          <cell r="A102">
            <v>500</v>
          </cell>
          <cell r="F102">
            <v>0</v>
          </cell>
        </row>
        <row r="103">
          <cell r="A103">
            <v>500</v>
          </cell>
          <cell r="F103">
            <v>0</v>
          </cell>
        </row>
        <row r="104">
          <cell r="A104">
            <v>500</v>
          </cell>
          <cell r="F104">
            <v>0</v>
          </cell>
        </row>
        <row r="105">
          <cell r="A105">
            <v>500</v>
          </cell>
          <cell r="F105">
            <v>0</v>
          </cell>
        </row>
        <row r="106">
          <cell r="F106">
            <v>0</v>
          </cell>
        </row>
        <row r="107">
          <cell r="F107">
            <v>0</v>
          </cell>
        </row>
        <row r="108">
          <cell r="F108">
            <v>0</v>
          </cell>
        </row>
        <row r="110">
          <cell r="A110">
            <v>510</v>
          </cell>
          <cell r="F110">
            <v>0</v>
          </cell>
        </row>
        <row r="111">
          <cell r="A111">
            <v>512</v>
          </cell>
          <cell r="F111">
            <v>0</v>
          </cell>
        </row>
        <row r="112">
          <cell r="A112">
            <v>512</v>
          </cell>
          <cell r="F112">
            <v>0</v>
          </cell>
        </row>
        <row r="113">
          <cell r="A113">
            <v>520</v>
          </cell>
          <cell r="F113">
            <v>0</v>
          </cell>
        </row>
        <row r="114">
          <cell r="A114">
            <v>512</v>
          </cell>
          <cell r="F114">
            <v>0</v>
          </cell>
        </row>
        <row r="115">
          <cell r="A115">
            <v>520</v>
          </cell>
          <cell r="F115">
            <v>0</v>
          </cell>
        </row>
        <row r="116">
          <cell r="A116">
            <v>520</v>
          </cell>
          <cell r="F116">
            <v>0</v>
          </cell>
        </row>
        <row r="117">
          <cell r="F117">
            <v>0</v>
          </cell>
        </row>
        <row r="118">
          <cell r="F118">
            <v>0</v>
          </cell>
        </row>
        <row r="119">
          <cell r="F119">
            <v>0</v>
          </cell>
        </row>
        <row r="120">
          <cell r="F120">
            <v>0</v>
          </cell>
        </row>
        <row r="121">
          <cell r="A121">
            <v>511</v>
          </cell>
          <cell r="F121">
            <v>0</v>
          </cell>
        </row>
        <row r="122">
          <cell r="A122">
            <v>513</v>
          </cell>
          <cell r="F122">
            <v>0</v>
          </cell>
        </row>
        <row r="123">
          <cell r="A123">
            <v>513</v>
          </cell>
          <cell r="F123">
            <v>0</v>
          </cell>
        </row>
        <row r="124">
          <cell r="A124">
            <v>700</v>
          </cell>
          <cell r="F124">
            <v>0</v>
          </cell>
        </row>
        <row r="125">
          <cell r="A125">
            <v>701</v>
          </cell>
          <cell r="F125">
            <v>0</v>
          </cell>
        </row>
        <row r="126">
          <cell r="F126">
            <v>0</v>
          </cell>
        </row>
        <row r="127">
          <cell r="A127">
            <v>800</v>
          </cell>
          <cell r="F127">
            <v>0</v>
          </cell>
        </row>
        <row r="128">
          <cell r="A128">
            <v>801</v>
          </cell>
          <cell r="F128">
            <v>0</v>
          </cell>
        </row>
      </sheetData>
      <sheetData sheetId="2">
        <row r="12">
          <cell r="A12">
            <v>100</v>
          </cell>
          <cell r="F12">
            <v>1797966</v>
          </cell>
        </row>
        <row r="13">
          <cell r="A13">
            <v>110</v>
          </cell>
          <cell r="F13">
            <v>0</v>
          </cell>
        </row>
        <row r="14">
          <cell r="A14" t="str">
            <v>**</v>
          </cell>
          <cell r="F14">
            <v>100044</v>
          </cell>
        </row>
        <row r="15">
          <cell r="A15">
            <v>130</v>
          </cell>
          <cell r="F15">
            <v>0</v>
          </cell>
        </row>
        <row r="16">
          <cell r="A16">
            <v>140</v>
          </cell>
          <cell r="F16">
            <v>59297</v>
          </cell>
        </row>
        <row r="17">
          <cell r="A17">
            <v>140</v>
          </cell>
          <cell r="F17">
            <v>0</v>
          </cell>
        </row>
        <row r="18">
          <cell r="A18" t="str">
            <v>**</v>
          </cell>
          <cell r="F18">
            <v>0</v>
          </cell>
        </row>
        <row r="19">
          <cell r="A19">
            <v>160</v>
          </cell>
          <cell r="F19">
            <v>29758590</v>
          </cell>
        </row>
        <row r="20">
          <cell r="A20">
            <v>160</v>
          </cell>
          <cell r="F20">
            <v>25110</v>
          </cell>
        </row>
        <row r="21">
          <cell r="A21">
            <v>160</v>
          </cell>
          <cell r="F21">
            <v>0</v>
          </cell>
        </row>
        <row r="22">
          <cell r="A22">
            <v>162</v>
          </cell>
          <cell r="F22">
            <v>0</v>
          </cell>
        </row>
        <row r="23">
          <cell r="A23" t="str">
            <v>**</v>
          </cell>
          <cell r="F23">
            <v>70314092</v>
          </cell>
        </row>
        <row r="24">
          <cell r="F24">
            <v>102055099</v>
          </cell>
        </row>
        <row r="27">
          <cell r="A27" t="str">
            <v>**</v>
          </cell>
          <cell r="F27">
            <v>4962043</v>
          </cell>
        </row>
        <row r="28">
          <cell r="A28" t="str">
            <v>**</v>
          </cell>
          <cell r="F28">
            <v>0</v>
          </cell>
        </row>
        <row r="29">
          <cell r="A29">
            <v>210</v>
          </cell>
          <cell r="F29">
            <v>0</v>
          </cell>
        </row>
        <row r="30">
          <cell r="A30">
            <v>220</v>
          </cell>
          <cell r="F30">
            <v>0</v>
          </cell>
        </row>
        <row r="31">
          <cell r="A31">
            <v>230</v>
          </cell>
          <cell r="F31">
            <v>167931</v>
          </cell>
        </row>
        <row r="32">
          <cell r="A32" t="str">
            <v>**</v>
          </cell>
          <cell r="F32">
            <v>0</v>
          </cell>
        </row>
        <row r="33">
          <cell r="A33" t="str">
            <v>**</v>
          </cell>
          <cell r="F33">
            <v>0</v>
          </cell>
        </row>
        <row r="34">
          <cell r="A34">
            <v>241</v>
          </cell>
          <cell r="F34">
            <v>0</v>
          </cell>
        </row>
        <row r="35">
          <cell r="A35">
            <v>204</v>
          </cell>
          <cell r="F35">
            <v>0</v>
          </cell>
        </row>
        <row r="36">
          <cell r="F36">
            <v>5129974</v>
          </cell>
        </row>
        <row r="39">
          <cell r="F39">
            <v>0</v>
          </cell>
        </row>
        <row r="40">
          <cell r="F40">
            <v>0</v>
          </cell>
        </row>
        <row r="41">
          <cell r="F41">
            <v>159</v>
          </cell>
        </row>
        <row r="42">
          <cell r="F42">
            <v>158609990</v>
          </cell>
        </row>
        <row r="43">
          <cell r="F43">
            <v>-61685024</v>
          </cell>
        </row>
        <row r="44">
          <cell r="F44">
            <v>96925125</v>
          </cell>
        </row>
        <row r="46">
          <cell r="F46" t="str">
            <v>OK</v>
          </cell>
        </row>
        <row r="49">
          <cell r="A49" t="str">
            <v>Notes:</v>
          </cell>
        </row>
        <row r="51">
          <cell r="A51" t="str">
            <v>**</v>
          </cell>
        </row>
        <row r="53">
          <cell r="F53">
            <v>2008</v>
          </cell>
        </row>
        <row r="55">
          <cell r="A55">
            <v>500</v>
          </cell>
          <cell r="F55">
            <v>12470437</v>
          </cell>
        </row>
        <row r="56">
          <cell r="A56">
            <v>500</v>
          </cell>
          <cell r="F56">
            <v>1381479</v>
          </cell>
        </row>
        <row r="57">
          <cell r="A57">
            <v>500</v>
          </cell>
          <cell r="F57">
            <v>0</v>
          </cell>
        </row>
        <row r="58">
          <cell r="A58" t="str">
            <v>**</v>
          </cell>
          <cell r="F58">
            <v>0</v>
          </cell>
        </row>
        <row r="59">
          <cell r="A59">
            <v>512</v>
          </cell>
          <cell r="F59">
            <v>1401761</v>
          </cell>
        </row>
        <row r="60">
          <cell r="A60">
            <v>512</v>
          </cell>
          <cell r="F60">
            <v>0</v>
          </cell>
        </row>
        <row r="61">
          <cell r="A61">
            <v>520</v>
          </cell>
          <cell r="F61">
            <v>0</v>
          </cell>
        </row>
        <row r="62">
          <cell r="A62">
            <v>520</v>
          </cell>
          <cell r="F62">
            <v>0</v>
          </cell>
        </row>
        <row r="63">
          <cell r="A63">
            <v>520</v>
          </cell>
          <cell r="F63">
            <v>282506</v>
          </cell>
        </row>
        <row r="64">
          <cell r="F64">
            <v>15536183</v>
          </cell>
        </row>
        <row r="67">
          <cell r="A67">
            <v>600</v>
          </cell>
          <cell r="F67">
            <v>8372692</v>
          </cell>
        </row>
        <row r="69">
          <cell r="F69">
            <v>7163491</v>
          </cell>
        </row>
        <row r="71">
          <cell r="A71">
            <v>800</v>
          </cell>
          <cell r="F71">
            <v>89761634</v>
          </cell>
        </row>
        <row r="72">
          <cell r="A72">
            <v>801</v>
          </cell>
          <cell r="F72">
            <v>0</v>
          </cell>
        </row>
        <row r="74">
          <cell r="A74">
            <v>600</v>
          </cell>
          <cell r="F74">
            <v>10064750</v>
          </cell>
        </row>
        <row r="75">
          <cell r="A75">
            <v>511</v>
          </cell>
          <cell r="F75">
            <v>10064750</v>
          </cell>
        </row>
      </sheetData>
      <sheetData sheetId="3">
        <row r="13">
          <cell r="A13">
            <v>120</v>
          </cell>
          <cell r="F13">
            <v>0</v>
          </cell>
        </row>
        <row r="14">
          <cell r="A14">
            <v>164</v>
          </cell>
          <cell r="F14">
            <v>0</v>
          </cell>
        </row>
        <row r="15">
          <cell r="A15">
            <v>122</v>
          </cell>
          <cell r="F15">
            <v>0</v>
          </cell>
        </row>
        <row r="16">
          <cell r="A16">
            <v>124</v>
          </cell>
          <cell r="F16">
            <v>100044</v>
          </cell>
        </row>
        <row r="17">
          <cell r="F17">
            <v>100044</v>
          </cell>
        </row>
        <row r="18">
          <cell r="F18" t="str">
            <v>OK</v>
          </cell>
        </row>
        <row r="21">
          <cell r="A21">
            <v>120</v>
          </cell>
          <cell r="F21">
            <v>0</v>
          </cell>
        </row>
        <row r="22">
          <cell r="A22">
            <v>164</v>
          </cell>
          <cell r="F22">
            <v>0</v>
          </cell>
        </row>
        <row r="23">
          <cell r="A23">
            <v>122</v>
          </cell>
          <cell r="F23">
            <v>0</v>
          </cell>
        </row>
        <row r="24">
          <cell r="A24">
            <v>154</v>
          </cell>
          <cell r="F24">
            <v>0</v>
          </cell>
        </row>
        <row r="25">
          <cell r="F25">
            <v>0</v>
          </cell>
        </row>
        <row r="26">
          <cell r="F26" t="str">
            <v>OK</v>
          </cell>
        </row>
        <row r="29">
          <cell r="A29">
            <v>170</v>
          </cell>
          <cell r="F29">
            <v>29654272</v>
          </cell>
        </row>
        <row r="30">
          <cell r="A30">
            <v>171</v>
          </cell>
          <cell r="F30">
            <v>40659820</v>
          </cell>
        </row>
        <row r="31">
          <cell r="A31">
            <v>170</v>
          </cell>
          <cell r="F31">
            <v>0</v>
          </cell>
        </row>
        <row r="32">
          <cell r="A32">
            <v>171</v>
          </cell>
          <cell r="F32">
            <v>0</v>
          </cell>
        </row>
        <row r="33">
          <cell r="F33">
            <v>70314092</v>
          </cell>
        </row>
        <row r="34">
          <cell r="F34" t="str">
            <v>OK</v>
          </cell>
        </row>
        <row r="37">
          <cell r="A37">
            <v>200</v>
          </cell>
          <cell r="F37">
            <v>0</v>
          </cell>
        </row>
        <row r="38">
          <cell r="A38">
            <v>202</v>
          </cell>
          <cell r="F38">
            <v>0</v>
          </cell>
        </row>
        <row r="39">
          <cell r="A39">
            <v>204</v>
          </cell>
          <cell r="F39">
            <v>4962043</v>
          </cell>
        </row>
        <row r="40">
          <cell r="F40">
            <v>4962043</v>
          </cell>
        </row>
        <row r="41">
          <cell r="F41" t="str">
            <v>OK</v>
          </cell>
        </row>
        <row r="44">
          <cell r="A44">
            <v>200</v>
          </cell>
          <cell r="F44">
            <v>0</v>
          </cell>
        </row>
        <row r="45">
          <cell r="A45">
            <v>202</v>
          </cell>
          <cell r="F45">
            <v>0</v>
          </cell>
        </row>
        <row r="46">
          <cell r="A46">
            <v>204</v>
          </cell>
          <cell r="F46">
            <v>0</v>
          </cell>
        </row>
        <row r="47">
          <cell r="F47">
            <v>0</v>
          </cell>
        </row>
        <row r="48">
          <cell r="F48" t="str">
            <v>OK</v>
          </cell>
        </row>
        <row r="51">
          <cell r="A51">
            <v>240</v>
          </cell>
          <cell r="F51">
            <v>0</v>
          </cell>
        </row>
        <row r="52">
          <cell r="A52">
            <v>241</v>
          </cell>
          <cell r="F52">
            <v>0</v>
          </cell>
        </row>
        <row r="53">
          <cell r="F53">
            <v>0</v>
          </cell>
        </row>
        <row r="54">
          <cell r="F54" t="str">
            <v>OK</v>
          </cell>
        </row>
        <row r="57">
          <cell r="A57">
            <v>240</v>
          </cell>
          <cell r="F57">
            <v>0</v>
          </cell>
        </row>
        <row r="58">
          <cell r="A58">
            <v>241</v>
          </cell>
          <cell r="F58">
            <v>0</v>
          </cell>
        </row>
        <row r="59">
          <cell r="F59">
            <v>0</v>
          </cell>
        </row>
        <row r="60">
          <cell r="F60" t="str">
            <v>OK</v>
          </cell>
        </row>
        <row r="63">
          <cell r="A63">
            <v>510</v>
          </cell>
          <cell r="F63">
            <v>0</v>
          </cell>
        </row>
        <row r="64">
          <cell r="A64">
            <v>511</v>
          </cell>
          <cell r="F64">
            <v>0</v>
          </cell>
        </row>
        <row r="65">
          <cell r="A65">
            <v>512</v>
          </cell>
          <cell r="F65">
            <v>0</v>
          </cell>
        </row>
        <row r="66">
          <cell r="A66">
            <v>513</v>
          </cell>
          <cell r="F66">
            <v>0</v>
          </cell>
        </row>
        <row r="67">
          <cell r="F67">
            <v>0</v>
          </cell>
        </row>
        <row r="68">
          <cell r="F68" t="str">
            <v>OK</v>
          </cell>
        </row>
        <row r="73">
          <cell r="F73">
            <v>0</v>
          </cell>
        </row>
        <row r="74">
          <cell r="F74">
            <v>0</v>
          </cell>
        </row>
        <row r="75">
          <cell r="F75">
            <v>0</v>
          </cell>
        </row>
        <row r="76">
          <cell r="F76" t="str">
            <v>OK</v>
          </cell>
        </row>
        <row r="79">
          <cell r="F79">
            <v>0</v>
          </cell>
        </row>
        <row r="80">
          <cell r="F80">
            <v>0</v>
          </cell>
        </row>
        <row r="81">
          <cell r="F81">
            <v>0</v>
          </cell>
        </row>
        <row r="85">
          <cell r="F85">
            <v>70314092</v>
          </cell>
        </row>
        <row r="86">
          <cell r="F86">
            <v>0</v>
          </cell>
        </row>
        <row r="87">
          <cell r="F87">
            <v>0</v>
          </cell>
        </row>
        <row r="88">
          <cell r="F88">
            <v>0</v>
          </cell>
        </row>
        <row r="89">
          <cell r="A89">
            <v>300</v>
          </cell>
          <cell r="F89">
            <v>70314092</v>
          </cell>
        </row>
        <row r="92">
          <cell r="F92">
            <v>0</v>
          </cell>
        </row>
        <row r="93">
          <cell r="F93">
            <v>29758590</v>
          </cell>
        </row>
        <row r="94">
          <cell r="F94">
            <v>0</v>
          </cell>
        </row>
        <row r="95">
          <cell r="F95">
            <v>0</v>
          </cell>
        </row>
        <row r="96">
          <cell r="A96">
            <v>315</v>
          </cell>
          <cell r="F96">
            <v>29758590</v>
          </cell>
        </row>
        <row r="99">
          <cell r="F99">
            <v>96925125</v>
          </cell>
        </row>
        <row r="100">
          <cell r="F100">
            <v>70314092</v>
          </cell>
        </row>
        <row r="101">
          <cell r="F101">
            <v>29758590</v>
          </cell>
        </row>
        <row r="102">
          <cell r="A102">
            <v>320</v>
          </cell>
          <cell r="F102">
            <v>-3147557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A&amp;B"/>
      <sheetName val="Capital Assets"/>
      <sheetName val="Capital Asset Compilation"/>
      <sheetName val="Long-Term Liabilities"/>
      <sheetName val="MD&amp;A"/>
      <sheetName val="Comments"/>
      <sheetName val="101"/>
      <sheetName val="215"/>
      <sheetName val="220"/>
      <sheetName val="301"/>
      <sheetName val="345"/>
      <sheetName val="350"/>
      <sheetName val="355"/>
      <sheetName val="360"/>
      <sheetName val="430"/>
      <sheetName val="520"/>
      <sheetName val="525"/>
      <sheetName val="530"/>
      <sheetName val="601"/>
      <sheetName val="610"/>
      <sheetName val="615"/>
      <sheetName val="End"/>
      <sheetName val="College Filenames"/>
      <sheetName val="CapAssetBegBal"/>
      <sheetName val="LTLiabBegBal"/>
      <sheetName val="RestrDuefromPG"/>
      <sheetName val="Fund 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Agency No.</v>
          </cell>
          <cell r="D1" t="str">
            <v>COMMUNITY COLLEGE</v>
          </cell>
          <cell r="E1" t="str">
            <v>FILENAME</v>
          </cell>
          <cell r="F1" t="str">
            <v>FileExtName</v>
          </cell>
        </row>
        <row r="2">
          <cell r="A2">
            <v>1</v>
          </cell>
          <cell r="B2" t="str">
            <v>C0</v>
          </cell>
          <cell r="D2" t="str">
            <v>Alamance Community College</v>
          </cell>
          <cell r="E2" t="str">
            <v>CC1</v>
          </cell>
          <cell r="F2" t="str">
            <v>CC1.xls</v>
          </cell>
        </row>
        <row r="3">
          <cell r="A3">
            <v>3</v>
          </cell>
          <cell r="B3" t="str">
            <v>C2</v>
          </cell>
          <cell r="D3" t="str">
            <v>Asheville-Buncombe Technical Community College</v>
          </cell>
          <cell r="E3" t="str">
            <v>CC3</v>
          </cell>
          <cell r="F3" t="str">
            <v>CC3.xls</v>
          </cell>
        </row>
        <row r="4">
          <cell r="A4">
            <v>4</v>
          </cell>
          <cell r="B4" t="str">
            <v>C3</v>
          </cell>
          <cell r="D4" t="str">
            <v>Beaufort County Community College</v>
          </cell>
          <cell r="E4" t="str">
            <v>CC4</v>
          </cell>
          <cell r="F4" t="str">
            <v>CC4.xls</v>
          </cell>
        </row>
        <row r="5">
          <cell r="A5">
            <v>5</v>
          </cell>
          <cell r="B5" t="str">
            <v>C4</v>
          </cell>
          <cell r="D5" t="str">
            <v>Bladen Community College</v>
          </cell>
          <cell r="E5" t="str">
            <v>CC5</v>
          </cell>
          <cell r="F5" t="str">
            <v>CC5.xls</v>
          </cell>
        </row>
        <row r="6">
          <cell r="A6">
            <v>6</v>
          </cell>
          <cell r="B6" t="str">
            <v>C5</v>
          </cell>
          <cell r="D6" t="str">
            <v>Blue Ridge Community College</v>
          </cell>
          <cell r="E6" t="str">
            <v>CC6</v>
          </cell>
          <cell r="F6" t="str">
            <v>CC6.xls</v>
          </cell>
        </row>
        <row r="7">
          <cell r="A7">
            <v>7</v>
          </cell>
          <cell r="B7" t="str">
            <v>C6</v>
          </cell>
          <cell r="D7" t="str">
            <v>Brunswick Community College</v>
          </cell>
          <cell r="E7" t="str">
            <v>CC7</v>
          </cell>
          <cell r="F7" t="str">
            <v>CC7.xls</v>
          </cell>
        </row>
        <row r="8">
          <cell r="A8">
            <v>8</v>
          </cell>
          <cell r="B8" t="str">
            <v>C7</v>
          </cell>
          <cell r="D8" t="str">
            <v>Caldwell Community College and Technical Institute</v>
          </cell>
          <cell r="E8" t="str">
            <v>CC8</v>
          </cell>
          <cell r="F8" t="str">
            <v>CC8.xls</v>
          </cell>
        </row>
        <row r="9">
          <cell r="A9">
            <v>9</v>
          </cell>
          <cell r="B9" t="str">
            <v>C8</v>
          </cell>
          <cell r="D9" t="str">
            <v>Cape Fear Community College</v>
          </cell>
          <cell r="E9" t="str">
            <v>CC9</v>
          </cell>
          <cell r="F9" t="str">
            <v>CC9.xls</v>
          </cell>
        </row>
        <row r="10">
          <cell r="A10">
            <v>10</v>
          </cell>
          <cell r="B10" t="str">
            <v>C9</v>
          </cell>
          <cell r="D10" t="str">
            <v>Carteret Community College</v>
          </cell>
          <cell r="E10" t="str">
            <v>CC10</v>
          </cell>
          <cell r="F10" t="str">
            <v>CC10.xls</v>
          </cell>
        </row>
        <row r="11">
          <cell r="A11">
            <v>11</v>
          </cell>
          <cell r="B11" t="str">
            <v>CA</v>
          </cell>
          <cell r="D11" t="str">
            <v>Catawba Valley Community College</v>
          </cell>
          <cell r="E11" t="str">
            <v>CC11</v>
          </cell>
          <cell r="F11" t="str">
            <v>CC11.xls</v>
          </cell>
        </row>
        <row r="12">
          <cell r="A12">
            <v>12</v>
          </cell>
          <cell r="B12" t="str">
            <v>CB</v>
          </cell>
          <cell r="D12" t="str">
            <v>Central Carolina Community College</v>
          </cell>
          <cell r="E12" t="str">
            <v>CC12</v>
          </cell>
          <cell r="F12" t="str">
            <v>CC12.xls</v>
          </cell>
        </row>
        <row r="13">
          <cell r="A13">
            <v>13</v>
          </cell>
          <cell r="B13" t="str">
            <v>CC</v>
          </cell>
          <cell r="D13" t="str">
            <v>Central Piedmont Community College</v>
          </cell>
          <cell r="E13" t="str">
            <v>CC13</v>
          </cell>
          <cell r="F13" t="str">
            <v>CC13.xls</v>
          </cell>
        </row>
        <row r="14">
          <cell r="A14">
            <v>14</v>
          </cell>
          <cell r="B14" t="str">
            <v>CD</v>
          </cell>
          <cell r="D14" t="str">
            <v>Cleveland Community College</v>
          </cell>
          <cell r="E14" t="str">
            <v>CC14</v>
          </cell>
          <cell r="F14" t="str">
            <v>CC14.xls</v>
          </cell>
        </row>
        <row r="15">
          <cell r="A15">
            <v>15</v>
          </cell>
          <cell r="B15" t="str">
            <v>CE</v>
          </cell>
          <cell r="D15" t="str">
            <v>Coastal Carolina Community College</v>
          </cell>
          <cell r="E15" t="str">
            <v>CC15</v>
          </cell>
          <cell r="F15" t="str">
            <v>CC15.xls</v>
          </cell>
        </row>
        <row r="16">
          <cell r="A16">
            <v>16</v>
          </cell>
          <cell r="B16" t="str">
            <v>CF</v>
          </cell>
          <cell r="D16" t="str">
            <v>College of the Albemarle</v>
          </cell>
          <cell r="E16" t="str">
            <v>CC16</v>
          </cell>
          <cell r="F16" t="str">
            <v>CC16.xls</v>
          </cell>
        </row>
        <row r="17">
          <cell r="A17">
            <v>17</v>
          </cell>
          <cell r="B17" t="str">
            <v>CG</v>
          </cell>
          <cell r="D17" t="str">
            <v>Craven Community College</v>
          </cell>
          <cell r="E17" t="str">
            <v>CC17</v>
          </cell>
          <cell r="F17" t="str">
            <v>CC17.xls</v>
          </cell>
        </row>
        <row r="18">
          <cell r="A18">
            <v>18</v>
          </cell>
          <cell r="B18" t="str">
            <v>CH</v>
          </cell>
          <cell r="D18" t="str">
            <v>Davidson County Community College</v>
          </cell>
          <cell r="E18" t="str">
            <v>CC18</v>
          </cell>
          <cell r="F18" t="str">
            <v>CC18.xls</v>
          </cell>
        </row>
        <row r="19">
          <cell r="A19">
            <v>19</v>
          </cell>
          <cell r="B19" t="str">
            <v>CJ</v>
          </cell>
          <cell r="D19" t="str">
            <v>Durham Technical Community College</v>
          </cell>
          <cell r="E19" t="str">
            <v>CC19</v>
          </cell>
          <cell r="F19" t="str">
            <v>CC19.xls</v>
          </cell>
        </row>
        <row r="20">
          <cell r="A20">
            <v>20</v>
          </cell>
          <cell r="B20" t="str">
            <v>CK</v>
          </cell>
          <cell r="D20" t="str">
            <v>Edgecombe Community College</v>
          </cell>
          <cell r="E20" t="str">
            <v>CC20</v>
          </cell>
          <cell r="F20" t="str">
            <v>CC20.xls</v>
          </cell>
        </row>
        <row r="21">
          <cell r="A21">
            <v>21</v>
          </cell>
          <cell r="B21" t="str">
            <v>CL</v>
          </cell>
          <cell r="D21" t="str">
            <v>Fayetteville Technical Community College</v>
          </cell>
          <cell r="E21" t="str">
            <v>CC21</v>
          </cell>
          <cell r="F21" t="str">
            <v>CC21.xls</v>
          </cell>
        </row>
        <row r="22">
          <cell r="A22">
            <v>22</v>
          </cell>
          <cell r="B22" t="str">
            <v>CM</v>
          </cell>
          <cell r="D22" t="str">
            <v>Forsyth Technical Community College</v>
          </cell>
          <cell r="E22" t="str">
            <v>CC22</v>
          </cell>
          <cell r="F22" t="str">
            <v>CC22.xls</v>
          </cell>
        </row>
        <row r="23">
          <cell r="A23">
            <v>23</v>
          </cell>
          <cell r="B23" t="str">
            <v>CN</v>
          </cell>
          <cell r="D23" t="str">
            <v>Gaston College</v>
          </cell>
          <cell r="E23" t="str">
            <v>CC23</v>
          </cell>
          <cell r="F23" t="str">
            <v>CC23.xls</v>
          </cell>
        </row>
        <row r="24">
          <cell r="A24">
            <v>24</v>
          </cell>
          <cell r="B24" t="str">
            <v>CP</v>
          </cell>
          <cell r="D24" t="str">
            <v>Guilford Technical Community College</v>
          </cell>
          <cell r="E24" t="str">
            <v>CC24</v>
          </cell>
          <cell r="F24" t="str">
            <v>CC24.xls</v>
          </cell>
        </row>
        <row r="25">
          <cell r="A25">
            <v>25</v>
          </cell>
          <cell r="B25" t="str">
            <v>CQ</v>
          </cell>
          <cell r="D25" t="str">
            <v>Halifax Community College</v>
          </cell>
          <cell r="E25" t="str">
            <v>CC25</v>
          </cell>
          <cell r="F25" t="str">
            <v>CC25.xls</v>
          </cell>
        </row>
        <row r="26">
          <cell r="A26">
            <v>26</v>
          </cell>
          <cell r="B26" t="str">
            <v>CR</v>
          </cell>
          <cell r="D26" t="str">
            <v>Haywood Community College</v>
          </cell>
          <cell r="E26" t="str">
            <v>CC26</v>
          </cell>
          <cell r="F26" t="str">
            <v>CC26.xls</v>
          </cell>
        </row>
        <row r="27">
          <cell r="A27">
            <v>27</v>
          </cell>
          <cell r="B27" t="str">
            <v>CS</v>
          </cell>
          <cell r="D27" t="str">
            <v>Isothermal Community College</v>
          </cell>
          <cell r="E27" t="str">
            <v>CC27</v>
          </cell>
          <cell r="F27" t="str">
            <v>CC27.xls</v>
          </cell>
        </row>
        <row r="28">
          <cell r="A28">
            <v>28</v>
          </cell>
          <cell r="B28" t="str">
            <v>CT</v>
          </cell>
          <cell r="D28" t="str">
            <v>James Sprunt Community College</v>
          </cell>
          <cell r="E28" t="str">
            <v>CC28</v>
          </cell>
          <cell r="F28" t="str">
            <v>CC28.xls</v>
          </cell>
        </row>
        <row r="29">
          <cell r="A29">
            <v>29</v>
          </cell>
          <cell r="B29" t="str">
            <v>CU</v>
          </cell>
          <cell r="D29" t="str">
            <v>Johnston Community College</v>
          </cell>
          <cell r="E29" t="str">
            <v>CC29</v>
          </cell>
          <cell r="F29" t="str">
            <v>CC29.xls</v>
          </cell>
        </row>
        <row r="30">
          <cell r="A30">
            <v>30</v>
          </cell>
          <cell r="B30" t="str">
            <v>CV</v>
          </cell>
          <cell r="D30" t="str">
            <v>Lenoir Community College</v>
          </cell>
          <cell r="E30" t="str">
            <v>CC30</v>
          </cell>
          <cell r="F30" t="str">
            <v>CC30.xls</v>
          </cell>
        </row>
        <row r="31">
          <cell r="A31">
            <v>31</v>
          </cell>
          <cell r="B31" t="str">
            <v>CW</v>
          </cell>
          <cell r="D31" t="str">
            <v>Martin Community College</v>
          </cell>
          <cell r="E31" t="str">
            <v>CC31</v>
          </cell>
          <cell r="F31" t="str">
            <v>CC31.xls</v>
          </cell>
        </row>
        <row r="32">
          <cell r="A32">
            <v>32</v>
          </cell>
          <cell r="B32" t="str">
            <v>CX</v>
          </cell>
          <cell r="D32" t="str">
            <v>Mayland Community College</v>
          </cell>
          <cell r="E32" t="str">
            <v>CC32</v>
          </cell>
          <cell r="F32" t="str">
            <v>CC32.xls</v>
          </cell>
        </row>
        <row r="33">
          <cell r="A33">
            <v>33</v>
          </cell>
          <cell r="B33" t="str">
            <v>CY</v>
          </cell>
          <cell r="D33" t="str">
            <v>McDowell Technical Community College</v>
          </cell>
          <cell r="E33" t="str">
            <v>CC33</v>
          </cell>
          <cell r="F33" t="str">
            <v>CC33.xls</v>
          </cell>
        </row>
        <row r="34">
          <cell r="A34">
            <v>34</v>
          </cell>
          <cell r="B34" t="str">
            <v>CZ</v>
          </cell>
          <cell r="D34" t="str">
            <v>Mitchell Community College</v>
          </cell>
          <cell r="E34" t="str">
            <v>CC34</v>
          </cell>
          <cell r="F34" t="str">
            <v>CC34.xls</v>
          </cell>
        </row>
        <row r="35">
          <cell r="A35">
            <v>35</v>
          </cell>
          <cell r="B35" t="str">
            <v>D0</v>
          </cell>
          <cell r="D35" t="str">
            <v>Montgomery Community College</v>
          </cell>
          <cell r="E35" t="str">
            <v>CC35</v>
          </cell>
          <cell r="F35" t="str">
            <v>CC35.xls</v>
          </cell>
        </row>
        <row r="36">
          <cell r="A36">
            <v>36</v>
          </cell>
          <cell r="B36" t="str">
            <v>D1</v>
          </cell>
          <cell r="D36" t="str">
            <v>Nash Community College</v>
          </cell>
          <cell r="E36" t="str">
            <v>CC36</v>
          </cell>
          <cell r="F36" t="str">
            <v>CC36.xls</v>
          </cell>
        </row>
        <row r="37">
          <cell r="A37">
            <v>37</v>
          </cell>
          <cell r="B37" t="str">
            <v>D2</v>
          </cell>
          <cell r="D37" t="str">
            <v>Pamlico Community College</v>
          </cell>
          <cell r="E37" t="str">
            <v>CC37</v>
          </cell>
          <cell r="F37" t="str">
            <v>CC37.xls</v>
          </cell>
        </row>
        <row r="38">
          <cell r="A38">
            <v>38</v>
          </cell>
          <cell r="B38" t="str">
            <v>D3</v>
          </cell>
          <cell r="D38" t="str">
            <v>Piedmont Community College</v>
          </cell>
          <cell r="E38" t="str">
            <v>CC38</v>
          </cell>
          <cell r="F38" t="str">
            <v>CC38.xls</v>
          </cell>
        </row>
        <row r="39">
          <cell r="A39">
            <v>39</v>
          </cell>
          <cell r="B39" t="str">
            <v>D4</v>
          </cell>
          <cell r="D39" t="str">
            <v>Pitt Community College</v>
          </cell>
          <cell r="E39" t="str">
            <v>CC39</v>
          </cell>
          <cell r="F39" t="str">
            <v>CC39.xls</v>
          </cell>
        </row>
        <row r="40">
          <cell r="A40">
            <v>40</v>
          </cell>
          <cell r="B40" t="str">
            <v>D5</v>
          </cell>
          <cell r="D40" t="str">
            <v>Randolph Community College</v>
          </cell>
          <cell r="E40" t="str">
            <v>CC40</v>
          </cell>
          <cell r="F40" t="str">
            <v>CC40.xls</v>
          </cell>
        </row>
        <row r="41">
          <cell r="A41">
            <v>41</v>
          </cell>
          <cell r="B41" t="str">
            <v>D6</v>
          </cell>
          <cell r="D41" t="str">
            <v>Richmond Community College</v>
          </cell>
          <cell r="E41" t="str">
            <v>CC41</v>
          </cell>
          <cell r="F41" t="str">
            <v>CC41.xls</v>
          </cell>
        </row>
        <row r="42">
          <cell r="A42">
            <v>42</v>
          </cell>
          <cell r="B42" t="str">
            <v>D7</v>
          </cell>
          <cell r="D42" t="str">
            <v>Roanoke-Chowan Community College</v>
          </cell>
          <cell r="E42" t="str">
            <v>CC42</v>
          </cell>
          <cell r="F42" t="str">
            <v>CC42.xls</v>
          </cell>
        </row>
        <row r="43">
          <cell r="A43">
            <v>43</v>
          </cell>
          <cell r="B43" t="str">
            <v>D8</v>
          </cell>
          <cell r="D43" t="str">
            <v>Robeson Community College</v>
          </cell>
          <cell r="E43" t="str">
            <v>CC43</v>
          </cell>
          <cell r="F43" t="str">
            <v>CC43.xls</v>
          </cell>
        </row>
        <row r="44">
          <cell r="A44">
            <v>44</v>
          </cell>
          <cell r="B44" t="str">
            <v>D9</v>
          </cell>
          <cell r="D44" t="str">
            <v>Rockingham Community College</v>
          </cell>
          <cell r="E44" t="str">
            <v>CC44</v>
          </cell>
          <cell r="F44" t="str">
            <v>CC44.xls</v>
          </cell>
        </row>
        <row r="45">
          <cell r="A45">
            <v>45</v>
          </cell>
          <cell r="B45" t="str">
            <v>DA</v>
          </cell>
          <cell r="D45" t="str">
            <v>Rowan-Cabarrus Community College</v>
          </cell>
          <cell r="E45" t="str">
            <v>CC45</v>
          </cell>
          <cell r="F45" t="str">
            <v>CC45.xls</v>
          </cell>
        </row>
        <row r="46">
          <cell r="A46">
            <v>46</v>
          </cell>
          <cell r="B46" t="str">
            <v>DB</v>
          </cell>
          <cell r="D46" t="str">
            <v>Sampson Community College</v>
          </cell>
          <cell r="E46" t="str">
            <v>CC46</v>
          </cell>
          <cell r="F46" t="str">
            <v>CC46.xls</v>
          </cell>
        </row>
        <row r="47">
          <cell r="A47">
            <v>47</v>
          </cell>
          <cell r="B47" t="str">
            <v>DC</v>
          </cell>
          <cell r="D47" t="str">
            <v>Sandhills Community College</v>
          </cell>
          <cell r="E47" t="str">
            <v>CC47</v>
          </cell>
          <cell r="F47" t="str">
            <v>CC47.xls</v>
          </cell>
        </row>
        <row r="48">
          <cell r="A48">
            <v>2</v>
          </cell>
          <cell r="B48" t="str">
            <v>C1</v>
          </cell>
          <cell r="D48" t="str">
            <v>South Piedmont Community College</v>
          </cell>
          <cell r="E48" t="str">
            <v>CC2</v>
          </cell>
          <cell r="F48" t="str">
            <v>CC2.xls</v>
          </cell>
        </row>
        <row r="49">
          <cell r="A49">
            <v>48</v>
          </cell>
          <cell r="B49" t="str">
            <v>DD</v>
          </cell>
          <cell r="D49" t="str">
            <v>Southeastern Community College</v>
          </cell>
          <cell r="E49" t="str">
            <v>CC48</v>
          </cell>
          <cell r="F49" t="str">
            <v>CC48.xls</v>
          </cell>
        </row>
        <row r="50">
          <cell r="A50">
            <v>49</v>
          </cell>
          <cell r="B50" t="str">
            <v>DE</v>
          </cell>
          <cell r="D50" t="str">
            <v>Southwestern Community College</v>
          </cell>
          <cell r="E50" t="str">
            <v>CC49</v>
          </cell>
          <cell r="F50" t="str">
            <v>CC49.xls</v>
          </cell>
        </row>
        <row r="51">
          <cell r="A51">
            <v>50</v>
          </cell>
          <cell r="B51" t="str">
            <v>DF</v>
          </cell>
          <cell r="D51" t="str">
            <v>Stanly Community College</v>
          </cell>
          <cell r="E51" t="str">
            <v>CC50</v>
          </cell>
          <cell r="F51" t="str">
            <v>CC50.xls</v>
          </cell>
        </row>
        <row r="52">
          <cell r="A52">
            <v>51</v>
          </cell>
          <cell r="B52" t="str">
            <v>DG</v>
          </cell>
          <cell r="D52" t="str">
            <v>Surry Community College</v>
          </cell>
          <cell r="E52" t="str">
            <v>CC51</v>
          </cell>
          <cell r="F52" t="str">
            <v>CC51.xls</v>
          </cell>
        </row>
        <row r="53">
          <cell r="A53">
            <v>52</v>
          </cell>
          <cell r="B53" t="str">
            <v>DH</v>
          </cell>
          <cell r="D53" t="str">
            <v>Tri-County Community College</v>
          </cell>
          <cell r="E53" t="str">
            <v>CC52</v>
          </cell>
          <cell r="F53" t="str">
            <v>CC52.xls</v>
          </cell>
        </row>
        <row r="54">
          <cell r="A54">
            <v>53</v>
          </cell>
          <cell r="B54" t="str">
            <v>DJ</v>
          </cell>
          <cell r="D54" t="str">
            <v>Vance-Granville Community College</v>
          </cell>
          <cell r="E54" t="str">
            <v>CC53</v>
          </cell>
          <cell r="F54" t="str">
            <v>CC53.xls</v>
          </cell>
        </row>
        <row r="55">
          <cell r="A55">
            <v>54</v>
          </cell>
          <cell r="B55" t="str">
            <v>DK</v>
          </cell>
          <cell r="D55" t="str">
            <v>Wake Technical Community College</v>
          </cell>
          <cell r="E55" t="str">
            <v>CC54</v>
          </cell>
          <cell r="F55" t="str">
            <v>CC54.xls</v>
          </cell>
        </row>
        <row r="56">
          <cell r="A56">
            <v>55</v>
          </cell>
          <cell r="B56" t="str">
            <v>DL</v>
          </cell>
          <cell r="D56" t="str">
            <v>Wayne Community College</v>
          </cell>
          <cell r="E56" t="str">
            <v>CC55</v>
          </cell>
          <cell r="F56" t="str">
            <v>CC55.xls</v>
          </cell>
        </row>
        <row r="57">
          <cell r="A57">
            <v>56</v>
          </cell>
          <cell r="B57" t="str">
            <v>DM</v>
          </cell>
          <cell r="D57" t="str">
            <v>Western Piedmont Community College</v>
          </cell>
          <cell r="E57" t="str">
            <v>CC56</v>
          </cell>
          <cell r="F57" t="str">
            <v>CC56.xls</v>
          </cell>
        </row>
        <row r="58">
          <cell r="A58">
            <v>57</v>
          </cell>
          <cell r="B58" t="str">
            <v>DN</v>
          </cell>
          <cell r="D58" t="str">
            <v>Wilkes Community College</v>
          </cell>
          <cell r="E58" t="str">
            <v>CC57</v>
          </cell>
          <cell r="F58" t="str">
            <v>CC57.xls</v>
          </cell>
        </row>
        <row r="59">
          <cell r="A59">
            <v>58</v>
          </cell>
          <cell r="B59" t="str">
            <v>DP</v>
          </cell>
          <cell r="D59" t="str">
            <v>Wilson Community College</v>
          </cell>
          <cell r="E59" t="str">
            <v>CC58</v>
          </cell>
          <cell r="F59" t="str">
            <v>CC58.xls</v>
          </cell>
        </row>
      </sheetData>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1500"/>
      <sheetName val="1501"/>
      <sheetName val="Module1"/>
      <sheetName val="Module2"/>
    </sheetNames>
    <sheetDataSet>
      <sheetData sheetId="0"/>
      <sheetData sheetId="1">
        <row r="9">
          <cell r="A9" t="str">
            <v>C&amp;CE</v>
          </cell>
        </row>
        <row r="10">
          <cell r="A10" t="str">
            <v>PC</v>
          </cell>
        </row>
        <row r="11">
          <cell r="A11" t="str">
            <v>Invest</v>
          </cell>
        </row>
        <row r="12">
          <cell r="A12" t="str">
            <v>Pinvest</v>
          </cell>
        </row>
        <row r="14">
          <cell r="A14">
            <v>1020</v>
          </cell>
        </row>
        <row r="16">
          <cell r="A16">
            <v>1050</v>
          </cell>
        </row>
        <row r="17">
          <cell r="A17">
            <v>1060</v>
          </cell>
        </row>
        <row r="18">
          <cell r="A18">
            <v>1070</v>
          </cell>
        </row>
        <row r="19">
          <cell r="A19">
            <v>1180</v>
          </cell>
        </row>
        <row r="20">
          <cell r="A20">
            <v>1015</v>
          </cell>
        </row>
        <row r="28">
          <cell r="A28">
            <v>2030</v>
          </cell>
        </row>
        <row r="29">
          <cell r="A29">
            <v>2110</v>
          </cell>
        </row>
        <row r="30">
          <cell r="A30">
            <v>2080</v>
          </cell>
        </row>
        <row r="35">
          <cell r="A35">
            <v>3540</v>
          </cell>
        </row>
        <row r="37">
          <cell r="A37">
            <v>3340</v>
          </cell>
        </row>
        <row r="38">
          <cell r="A38">
            <v>3380</v>
          </cell>
        </row>
        <row r="53">
          <cell r="A53">
            <v>5120</v>
          </cell>
        </row>
        <row r="54">
          <cell r="A54">
            <v>5140</v>
          </cell>
        </row>
        <row r="55">
          <cell r="A55">
            <v>5150</v>
          </cell>
        </row>
        <row r="56">
          <cell r="A56">
            <v>5180</v>
          </cell>
        </row>
        <row r="57">
          <cell r="A57">
            <v>5200</v>
          </cell>
        </row>
        <row r="58">
          <cell r="A58">
            <v>5210</v>
          </cell>
        </row>
        <row r="63">
          <cell r="A63">
            <v>6040</v>
          </cell>
        </row>
        <row r="64">
          <cell r="A64">
            <v>6050</v>
          </cell>
        </row>
        <row r="65">
          <cell r="A65">
            <v>6070</v>
          </cell>
        </row>
        <row r="66">
          <cell r="A66">
            <v>6110</v>
          </cell>
        </row>
        <row r="68">
          <cell r="A68">
            <v>6130</v>
          </cell>
        </row>
        <row r="69">
          <cell r="A69">
            <v>6140</v>
          </cell>
        </row>
        <row r="70">
          <cell r="A70">
            <v>6150</v>
          </cell>
        </row>
        <row r="77">
          <cell r="A77">
            <v>6270</v>
          </cell>
        </row>
        <row r="78">
          <cell r="A78">
            <v>6280</v>
          </cell>
        </row>
        <row r="83">
          <cell r="A83">
            <v>6330</v>
          </cell>
        </row>
        <row r="86">
          <cell r="A86">
            <v>6340</v>
          </cell>
        </row>
        <row r="98">
          <cell r="A98">
            <v>5195</v>
          </cell>
        </row>
        <row r="99">
          <cell r="A99">
            <v>5141</v>
          </cell>
        </row>
        <row r="100">
          <cell r="A100">
            <v>5210</v>
          </cell>
        </row>
        <row r="101">
          <cell r="A101">
            <v>6205</v>
          </cell>
        </row>
        <row r="106">
          <cell r="A106">
            <v>8050</v>
          </cell>
        </row>
        <row r="107">
          <cell r="A107">
            <v>8060</v>
          </cell>
        </row>
        <row r="108">
          <cell r="A108">
            <v>8070</v>
          </cell>
        </row>
        <row r="109">
          <cell r="A109">
            <v>8080</v>
          </cell>
        </row>
        <row r="110">
          <cell r="A110">
            <v>8090</v>
          </cell>
        </row>
        <row r="111">
          <cell r="A111">
            <v>8100</v>
          </cell>
        </row>
        <row r="112">
          <cell r="A112">
            <v>8110</v>
          </cell>
        </row>
        <row r="113">
          <cell r="A113">
            <v>8120</v>
          </cell>
        </row>
        <row r="114">
          <cell r="A114">
            <v>8130</v>
          </cell>
        </row>
        <row r="119">
          <cell r="A119">
            <v>8230</v>
          </cell>
        </row>
        <row r="120">
          <cell r="A120">
            <v>8240</v>
          </cell>
        </row>
        <row r="121">
          <cell r="A121">
            <v>8250</v>
          </cell>
        </row>
        <row r="122">
          <cell r="A122">
            <v>8260</v>
          </cell>
        </row>
        <row r="123">
          <cell r="A123">
            <v>8270</v>
          </cell>
        </row>
        <row r="124">
          <cell r="A124">
            <v>8280</v>
          </cell>
        </row>
        <row r="125">
          <cell r="A125">
            <v>8290</v>
          </cell>
        </row>
        <row r="126">
          <cell r="A126">
            <v>8300</v>
          </cell>
        </row>
        <row r="127">
          <cell r="A127">
            <v>8310</v>
          </cell>
        </row>
        <row r="132">
          <cell r="A132">
            <v>8410</v>
          </cell>
        </row>
        <row r="133">
          <cell r="A133">
            <v>8420</v>
          </cell>
        </row>
        <row r="134">
          <cell r="A134">
            <v>8430</v>
          </cell>
        </row>
        <row r="135">
          <cell r="A135">
            <v>8440</v>
          </cell>
        </row>
        <row r="136">
          <cell r="A136">
            <v>8450</v>
          </cell>
        </row>
        <row r="137">
          <cell r="A137">
            <v>8460</v>
          </cell>
        </row>
        <row r="138">
          <cell r="A138">
            <v>8470</v>
          </cell>
        </row>
        <row r="139">
          <cell r="A139">
            <v>8480</v>
          </cell>
        </row>
        <row r="140">
          <cell r="A140">
            <v>8490</v>
          </cell>
        </row>
      </sheetData>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sc.nc.gov/438xxx-intragovernmental-transactions" TargetMode="External"/><Relationship Id="rId1" Type="http://schemas.openxmlformats.org/officeDocument/2006/relationships/hyperlink" Target="http://osc.nc.gov/538xxx-intragovernmental-transaction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81"/>
  <sheetViews>
    <sheetView showGridLines="0" tabSelected="1" workbookViewId="0">
      <selection activeCell="B8" sqref="B8"/>
    </sheetView>
  </sheetViews>
  <sheetFormatPr defaultRowHeight="12.75"/>
  <cols>
    <col min="1" max="1" width="3" customWidth="1"/>
    <col min="2" max="2" width="98.7109375" customWidth="1"/>
    <col min="3" max="3" width="11.85546875" customWidth="1"/>
    <col min="4" max="7" width="8.28515625" customWidth="1"/>
    <col min="8" max="8" width="9.7109375" customWidth="1"/>
    <col min="9" max="9" width="7.5703125" customWidth="1"/>
    <col min="10" max="11" width="10.7109375" customWidth="1"/>
    <col min="12" max="12" width="10" customWidth="1"/>
    <col min="13" max="13" width="3.5703125" customWidth="1"/>
  </cols>
  <sheetData>
    <row r="1" spans="1:14" ht="15.75">
      <c r="A1" s="227" t="s">
        <v>243</v>
      </c>
      <c r="B1" s="227"/>
      <c r="C1" s="44"/>
      <c r="D1" s="44"/>
      <c r="E1" s="44"/>
      <c r="F1" s="44"/>
      <c r="G1" s="44"/>
      <c r="H1" s="44"/>
      <c r="I1" s="44"/>
      <c r="J1" s="44"/>
      <c r="K1" s="44"/>
      <c r="L1" s="44"/>
      <c r="M1" s="44"/>
      <c r="N1" s="1"/>
    </row>
    <row r="2" spans="1:14" ht="15.75">
      <c r="A2" s="227" t="str">
        <f>Index!A2</f>
        <v>2017 Transfers - Interim Worksheets</v>
      </c>
      <c r="B2" s="227"/>
      <c r="C2" s="45"/>
      <c r="D2" s="45"/>
      <c r="E2" s="45"/>
      <c r="F2" s="45"/>
      <c r="G2" s="45"/>
      <c r="H2" s="45"/>
      <c r="I2" s="45"/>
      <c r="J2" s="45"/>
      <c r="K2" s="45"/>
      <c r="L2" s="45"/>
      <c r="M2" s="45"/>
      <c r="N2" s="1"/>
    </row>
    <row r="3" spans="1:14" ht="15.75">
      <c r="A3" s="227" t="s">
        <v>325</v>
      </c>
      <c r="B3" s="227"/>
      <c r="C3" s="45"/>
      <c r="D3" s="45"/>
      <c r="E3" s="45"/>
      <c r="F3" s="45"/>
      <c r="G3" s="45"/>
      <c r="H3" s="45"/>
      <c r="I3" s="45"/>
      <c r="J3" s="45"/>
      <c r="K3" s="45"/>
      <c r="L3" s="45"/>
      <c r="M3" s="45"/>
      <c r="N3" s="1"/>
    </row>
    <row r="4" spans="1:14" ht="15.75">
      <c r="A4" s="208"/>
      <c r="B4" s="209" t="str">
        <f>Index!L4</f>
        <v>File revision date: 02/09/17</v>
      </c>
      <c r="C4" s="43"/>
      <c r="D4" s="43"/>
      <c r="E4" s="43"/>
      <c r="F4" s="43"/>
      <c r="G4" s="43"/>
      <c r="H4" s="43"/>
      <c r="I4" s="43"/>
      <c r="J4" s="43"/>
      <c r="K4" s="43"/>
      <c r="L4" s="43"/>
      <c r="M4" s="43"/>
    </row>
    <row r="5" spans="1:14">
      <c r="A5" s="210"/>
      <c r="B5" s="210"/>
    </row>
    <row r="6" spans="1:14" ht="13.5">
      <c r="A6" s="211" t="s">
        <v>110</v>
      </c>
      <c r="B6" s="212"/>
    </row>
    <row r="7" spans="1:14" ht="13.5">
      <c r="A7" s="213" t="s">
        <v>326</v>
      </c>
      <c r="B7" s="214" t="s">
        <v>353</v>
      </c>
    </row>
    <row r="8" spans="1:14" ht="13.5">
      <c r="A8" s="213"/>
      <c r="B8" s="214" t="s">
        <v>647</v>
      </c>
    </row>
    <row r="9" spans="1:14" ht="13.5">
      <c r="A9" s="213" t="s">
        <v>326</v>
      </c>
      <c r="B9" s="214" t="s">
        <v>328</v>
      </c>
    </row>
    <row r="10" spans="1:14" ht="13.5">
      <c r="A10" s="203"/>
      <c r="B10" s="214" t="s">
        <v>327</v>
      </c>
    </row>
    <row r="11" spans="1:14" s="66" customFormat="1" ht="13.5">
      <c r="A11" s="203"/>
      <c r="B11" s="214"/>
    </row>
    <row r="12" spans="1:14" ht="13.5">
      <c r="A12" s="215" t="s">
        <v>24</v>
      </c>
      <c r="B12" s="203"/>
    </row>
    <row r="13" spans="1:14" ht="14.25">
      <c r="A13" s="213" t="s">
        <v>326</v>
      </c>
      <c r="B13" s="216" t="s">
        <v>788</v>
      </c>
      <c r="C13" s="28"/>
    </row>
    <row r="14" spans="1:14" ht="14.25">
      <c r="A14" s="203"/>
      <c r="B14" s="217" t="s">
        <v>789</v>
      </c>
      <c r="C14" s="31"/>
    </row>
    <row r="15" spans="1:14" ht="14.25">
      <c r="A15" s="203"/>
      <c r="B15" s="216" t="s">
        <v>329</v>
      </c>
      <c r="C15" s="28"/>
    </row>
    <row r="16" spans="1:14" ht="14.25">
      <c r="A16" s="205"/>
      <c r="B16" s="216" t="s">
        <v>332</v>
      </c>
      <c r="C16" s="28"/>
    </row>
    <row r="17" spans="1:3" ht="14.25">
      <c r="A17" s="213" t="s">
        <v>326</v>
      </c>
      <c r="B17" s="216" t="s">
        <v>333</v>
      </c>
      <c r="C17" s="28"/>
    </row>
    <row r="18" spans="1:3" ht="13.5">
      <c r="A18" s="203"/>
      <c r="B18" s="216" t="s">
        <v>334</v>
      </c>
    </row>
    <row r="19" spans="1:3" s="66" customFormat="1" ht="13.5">
      <c r="A19" s="203"/>
      <c r="B19" s="216"/>
    </row>
    <row r="20" spans="1:3" ht="13.5">
      <c r="A20" s="215" t="s">
        <v>330</v>
      </c>
      <c r="B20" s="203"/>
    </row>
    <row r="21" spans="1:3" ht="13.5">
      <c r="A21" s="213" t="s">
        <v>326</v>
      </c>
      <c r="B21" s="216" t="s">
        <v>331</v>
      </c>
    </row>
    <row r="22" spans="1:3" ht="13.5">
      <c r="A22" s="205"/>
      <c r="B22" s="216" t="s">
        <v>172</v>
      </c>
    </row>
    <row r="23" spans="1:3" ht="13.5">
      <c r="A23" s="213" t="s">
        <v>326</v>
      </c>
      <c r="B23" s="218" t="s">
        <v>352</v>
      </c>
    </row>
    <row r="24" spans="1:3" ht="13.5">
      <c r="A24" s="213" t="s">
        <v>326</v>
      </c>
      <c r="B24" s="219" t="s">
        <v>790</v>
      </c>
    </row>
    <row r="25" spans="1:3" ht="13.5">
      <c r="A25" s="213"/>
      <c r="B25" s="219" t="s">
        <v>354</v>
      </c>
    </row>
    <row r="26" spans="1:3">
      <c r="A26" s="205"/>
      <c r="B26" s="205"/>
    </row>
    <row r="27" spans="1:3" ht="13.5">
      <c r="A27" s="215" t="s">
        <v>764</v>
      </c>
      <c r="B27" s="205"/>
    </row>
    <row r="28" spans="1:3" s="66" customFormat="1" ht="13.5">
      <c r="A28" s="213" t="s">
        <v>326</v>
      </c>
      <c r="B28" s="204" t="s">
        <v>766</v>
      </c>
    </row>
    <row r="29" spans="1:3" s="66" customFormat="1" ht="13.5">
      <c r="A29" s="215"/>
      <c r="B29" s="204" t="s">
        <v>767</v>
      </c>
    </row>
    <row r="30" spans="1:3" s="66" customFormat="1" ht="13.5">
      <c r="A30" s="215"/>
      <c r="B30" s="205"/>
    </row>
    <row r="31" spans="1:3" s="66" customFormat="1" ht="15.75">
      <c r="A31" s="215"/>
      <c r="B31" s="220" t="s">
        <v>765</v>
      </c>
    </row>
    <row r="32" spans="1:3">
      <c r="A32" s="221"/>
      <c r="B32" s="222"/>
    </row>
    <row r="33" spans="1:2">
      <c r="A33" s="132" t="s">
        <v>731</v>
      </c>
      <c r="B33" s="223"/>
    </row>
    <row r="34" spans="1:2" ht="13.5">
      <c r="A34" s="224" t="s">
        <v>326</v>
      </c>
      <c r="B34" s="133" t="s">
        <v>718</v>
      </c>
    </row>
    <row r="35" spans="1:2">
      <c r="A35" s="225"/>
      <c r="B35" s="133" t="s">
        <v>716</v>
      </c>
    </row>
    <row r="36" spans="1:2">
      <c r="A36" s="225"/>
      <c r="B36" s="133" t="s">
        <v>725</v>
      </c>
    </row>
    <row r="37" spans="1:2">
      <c r="A37" s="225"/>
      <c r="B37" s="133" t="s">
        <v>726</v>
      </c>
    </row>
    <row r="38" spans="1:2">
      <c r="A38" s="225"/>
      <c r="B38" s="133"/>
    </row>
    <row r="39" spans="1:2" ht="13.5">
      <c r="A39" s="224" t="s">
        <v>326</v>
      </c>
      <c r="B39" s="133" t="s">
        <v>719</v>
      </c>
    </row>
    <row r="40" spans="1:2">
      <c r="A40" s="225"/>
      <c r="B40" s="133" t="s">
        <v>720</v>
      </c>
    </row>
    <row r="41" spans="1:2">
      <c r="A41" s="225"/>
      <c r="B41" s="133"/>
    </row>
    <row r="42" spans="1:2" ht="13.5">
      <c r="A42" s="224" t="s">
        <v>326</v>
      </c>
      <c r="B42" s="133" t="s">
        <v>721</v>
      </c>
    </row>
    <row r="43" spans="1:2">
      <c r="A43" s="225"/>
      <c r="B43" s="133" t="s">
        <v>722</v>
      </c>
    </row>
    <row r="44" spans="1:2">
      <c r="A44" s="225"/>
      <c r="B44" s="133"/>
    </row>
    <row r="45" spans="1:2" ht="13.5">
      <c r="A45" s="224" t="s">
        <v>326</v>
      </c>
      <c r="B45" s="133" t="s">
        <v>784</v>
      </c>
    </row>
    <row r="46" spans="1:2">
      <c r="A46" s="225"/>
      <c r="B46" s="133" t="s">
        <v>785</v>
      </c>
    </row>
    <row r="47" spans="1:2">
      <c r="A47" s="225"/>
      <c r="B47" s="133" t="s">
        <v>786</v>
      </c>
    </row>
    <row r="48" spans="1:2">
      <c r="A48" s="225"/>
      <c r="B48" s="133" t="s">
        <v>787</v>
      </c>
    </row>
    <row r="49" spans="1:2" s="66" customFormat="1">
      <c r="A49" s="225"/>
      <c r="B49" s="133"/>
    </row>
    <row r="50" spans="1:2" ht="13.5">
      <c r="A50" s="224" t="s">
        <v>326</v>
      </c>
      <c r="B50" s="133" t="s">
        <v>723</v>
      </c>
    </row>
    <row r="51" spans="1:2">
      <c r="A51" s="225"/>
      <c r="B51" s="133" t="s">
        <v>724</v>
      </c>
    </row>
    <row r="52" spans="1:2">
      <c r="A52" s="225"/>
      <c r="B52" s="133"/>
    </row>
    <row r="53" spans="1:2" ht="13.5">
      <c r="A53" s="224" t="s">
        <v>326</v>
      </c>
      <c r="B53" s="133" t="s">
        <v>717</v>
      </c>
    </row>
    <row r="54" spans="1:2">
      <c r="A54" s="225"/>
      <c r="B54" s="133" t="s">
        <v>727</v>
      </c>
    </row>
    <row r="55" spans="1:2">
      <c r="A55" s="225"/>
      <c r="B55" s="133"/>
    </row>
    <row r="56" spans="1:2" ht="13.5">
      <c r="A56" s="224" t="s">
        <v>326</v>
      </c>
      <c r="B56" s="134" t="s">
        <v>728</v>
      </c>
    </row>
    <row r="57" spans="1:2">
      <c r="A57" s="221"/>
      <c r="B57" s="226"/>
    </row>
    <row r="58" spans="1:2">
      <c r="A58" s="132" t="s">
        <v>747</v>
      </c>
      <c r="B58" s="223"/>
    </row>
    <row r="59" spans="1:2" ht="13.5">
      <c r="A59" s="224" t="s">
        <v>326</v>
      </c>
      <c r="B59" s="133" t="s">
        <v>752</v>
      </c>
    </row>
    <row r="60" spans="1:2">
      <c r="A60" s="225"/>
      <c r="B60" s="133" t="s">
        <v>751</v>
      </c>
    </row>
    <row r="61" spans="1:2">
      <c r="A61" s="225"/>
      <c r="B61" s="133"/>
    </row>
    <row r="62" spans="1:2" ht="13.5">
      <c r="A62" s="224" t="s">
        <v>326</v>
      </c>
      <c r="B62" s="133" t="s">
        <v>753</v>
      </c>
    </row>
    <row r="63" spans="1:2">
      <c r="A63" s="225"/>
      <c r="B63" s="133" t="s">
        <v>754</v>
      </c>
    </row>
    <row r="64" spans="1:2">
      <c r="A64" s="225"/>
      <c r="B64" s="133" t="s">
        <v>755</v>
      </c>
    </row>
    <row r="65" spans="1:3">
      <c r="A65" s="225"/>
      <c r="B65" s="133"/>
    </row>
    <row r="66" spans="1:3" ht="13.5">
      <c r="A66" s="224" t="s">
        <v>326</v>
      </c>
      <c r="B66" s="133" t="s">
        <v>756</v>
      </c>
    </row>
    <row r="67" spans="1:3">
      <c r="A67" s="225"/>
      <c r="B67" s="133" t="s">
        <v>757</v>
      </c>
    </row>
    <row r="68" spans="1:3">
      <c r="A68" s="225"/>
      <c r="B68" s="133"/>
    </row>
    <row r="69" spans="1:3" ht="13.5">
      <c r="A69" s="224" t="s">
        <v>326</v>
      </c>
      <c r="B69" s="133" t="s">
        <v>758</v>
      </c>
    </row>
    <row r="70" spans="1:3">
      <c r="A70" s="225"/>
      <c r="B70" s="133" t="s">
        <v>759</v>
      </c>
    </row>
    <row r="71" spans="1:3">
      <c r="A71" s="225"/>
      <c r="B71" s="133" t="s">
        <v>760</v>
      </c>
    </row>
    <row r="72" spans="1:3">
      <c r="A72" s="225"/>
      <c r="B72" s="133"/>
    </row>
    <row r="73" spans="1:3" ht="13.5">
      <c r="A73" s="224" t="s">
        <v>326</v>
      </c>
      <c r="B73" s="133" t="s">
        <v>779</v>
      </c>
      <c r="C73" s="66"/>
    </row>
    <row r="74" spans="1:3">
      <c r="A74" s="225"/>
      <c r="B74" s="133" t="s">
        <v>780</v>
      </c>
    </row>
    <row r="75" spans="1:3">
      <c r="A75" s="225"/>
      <c r="B75" s="133" t="s">
        <v>783</v>
      </c>
    </row>
    <row r="76" spans="1:3" s="66" customFormat="1">
      <c r="A76" s="225"/>
      <c r="B76" s="133" t="s">
        <v>781</v>
      </c>
    </row>
    <row r="77" spans="1:3" s="66" customFormat="1">
      <c r="A77" s="225"/>
      <c r="B77" s="133" t="s">
        <v>782</v>
      </c>
    </row>
    <row r="78" spans="1:3" s="66" customFormat="1">
      <c r="A78" s="225"/>
      <c r="B78" s="133"/>
    </row>
    <row r="79" spans="1:3" ht="13.5">
      <c r="A79" s="224" t="s">
        <v>326</v>
      </c>
      <c r="B79" s="133" t="s">
        <v>761</v>
      </c>
      <c r="C79" s="66"/>
    </row>
    <row r="80" spans="1:3">
      <c r="A80" s="225"/>
      <c r="B80" s="133" t="s">
        <v>762</v>
      </c>
    </row>
    <row r="81" spans="1:2">
      <c r="A81" s="221"/>
      <c r="B81" s="226"/>
    </row>
  </sheetData>
  <customSheetViews>
    <customSheetView guid="{B08879A4-635B-4C39-9937-AC7883D562FC}" showGridLines="0" hiddenColumns="1">
      <selection activeCell="A5" sqref="A5"/>
      <pageMargins left="0.6" right="0.6" top="0.5" bottom="0.5" header="0.3" footer="0.3"/>
      <pageSetup orientation="portrait" r:id="rId1"/>
    </customSheetView>
    <customSheetView guid="{9FCFC836-1CA5-48BF-958D-24D2EA94B219}" showGridLines="0" hiddenColumns="1">
      <selection activeCell="A5" sqref="A5"/>
      <pageMargins left="0.6" right="0.6" top="0.5" bottom="0.5" header="0.3" footer="0.3"/>
      <pageSetup orientation="portrait" r:id="rId2"/>
    </customSheetView>
  </customSheetViews>
  <mergeCells count="3">
    <mergeCell ref="A1:B1"/>
    <mergeCell ref="A2:B2"/>
    <mergeCell ref="A3:B3"/>
  </mergeCells>
  <pageMargins left="0.6" right="0.6" top="0.5" bottom="0.5" header="0.3" footer="0.3"/>
  <pageSetup scale="93"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Q46"/>
  <sheetViews>
    <sheetView topLeftCell="L1" workbookViewId="0">
      <selection activeCell="R10" sqref="R10"/>
    </sheetView>
  </sheetViews>
  <sheetFormatPr defaultColWidth="9.140625" defaultRowHeight="15.75"/>
  <cols>
    <col min="1" max="1" width="6.7109375" style="5" bestFit="1" customWidth="1"/>
    <col min="2" max="2" width="7.7109375" style="5" bestFit="1" customWidth="1"/>
    <col min="3" max="3" width="4.7109375" style="5" customWidth="1"/>
    <col min="4" max="4" width="7.7109375" style="5" bestFit="1" customWidth="1"/>
    <col min="5" max="5" width="6.85546875" style="5" bestFit="1" customWidth="1"/>
    <col min="6" max="7" width="9.140625" style="5"/>
    <col min="8" max="8" width="36.5703125" style="5" bestFit="1" customWidth="1"/>
    <col min="9" max="9" width="9.140625" style="5"/>
    <col min="10" max="10" width="30.140625" style="5" bestFit="1" customWidth="1"/>
    <col min="11" max="11" width="24.42578125" style="5" customWidth="1"/>
    <col min="12" max="16384" width="9.140625" style="5"/>
  </cols>
  <sheetData>
    <row r="1" spans="1:17">
      <c r="A1" s="10" t="s">
        <v>83</v>
      </c>
      <c r="B1" s="287" t="s">
        <v>126</v>
      </c>
      <c r="C1" s="288"/>
      <c r="D1" s="287" t="s">
        <v>127</v>
      </c>
      <c r="E1" s="288"/>
      <c r="H1" s="16" t="s">
        <v>616</v>
      </c>
      <c r="J1" s="16" t="s">
        <v>303</v>
      </c>
      <c r="K1" s="16" t="s">
        <v>368</v>
      </c>
      <c r="M1" s="59" t="s">
        <v>655</v>
      </c>
      <c r="N1" s="60"/>
      <c r="O1" s="60"/>
      <c r="P1" s="60"/>
      <c r="Q1" s="61"/>
    </row>
    <row r="2" spans="1:17">
      <c r="A2" s="4">
        <v>201</v>
      </c>
      <c r="D2" s="16" t="s">
        <v>304</v>
      </c>
      <c r="H2" s="5" t="s">
        <v>21</v>
      </c>
      <c r="J2" s="18" t="s">
        <v>300</v>
      </c>
      <c r="K2" s="18" t="s">
        <v>281</v>
      </c>
      <c r="L2" s="18"/>
      <c r="M2" s="2" t="s">
        <v>656</v>
      </c>
      <c r="N2" s="18"/>
      <c r="O2" s="60"/>
      <c r="P2" s="60"/>
      <c r="Q2" s="61"/>
    </row>
    <row r="3" spans="1:17">
      <c r="A3" s="4">
        <v>215</v>
      </c>
      <c r="B3" s="5" t="b">
        <f>NOT(ISBLANK(#REF!))</f>
        <v>1</v>
      </c>
      <c r="C3" s="5">
        <f>IF(B3,$A3,"")</f>
        <v>215</v>
      </c>
      <c r="E3" s="5" t="str">
        <f>IF(D3,$A3,"")</f>
        <v/>
      </c>
      <c r="H3" s="16" t="s">
        <v>248</v>
      </c>
      <c r="J3" s="18" t="s">
        <v>301</v>
      </c>
      <c r="K3" s="18" t="s">
        <v>56</v>
      </c>
      <c r="L3" s="18"/>
      <c r="M3" s="61" t="s">
        <v>657</v>
      </c>
      <c r="N3" s="18"/>
      <c r="O3" s="60"/>
      <c r="P3" s="60"/>
      <c r="Q3" s="61"/>
    </row>
    <row r="4" spans="1:17">
      <c r="A4" s="4">
        <v>305</v>
      </c>
      <c r="C4" s="5" t="str">
        <f t="shared" ref="C4:C10" si="0">IF(B4,$A4,"")</f>
        <v/>
      </c>
      <c r="D4" s="5" t="e">
        <f>(SUM(#REF!))&lt;&gt;0</f>
        <v>#REF!</v>
      </c>
      <c r="E4" s="5" t="e">
        <f t="shared" ref="E4:E10" si="1">IF(D4,$A4,"")</f>
        <v>#REF!</v>
      </c>
      <c r="H4" s="5" t="s">
        <v>13</v>
      </c>
      <c r="J4" s="18" t="s">
        <v>302</v>
      </c>
      <c r="K4" s="18" t="s">
        <v>366</v>
      </c>
      <c r="L4" s="18"/>
      <c r="M4" s="61" t="s">
        <v>658</v>
      </c>
      <c r="N4" s="18"/>
      <c r="O4" s="60"/>
      <c r="P4" s="60"/>
      <c r="Q4" s="62"/>
    </row>
    <row r="5" spans="1:17">
      <c r="A5" s="4">
        <v>310</v>
      </c>
      <c r="D5" s="5" t="e">
        <f>(SUM(#REF!))&lt;&gt;0</f>
        <v>#REF!</v>
      </c>
      <c r="E5" s="5" t="e">
        <f t="shared" si="1"/>
        <v>#REF!</v>
      </c>
      <c r="H5" s="16" t="s">
        <v>590</v>
      </c>
      <c r="J5" s="18" t="s">
        <v>307</v>
      </c>
      <c r="K5" s="18" t="s">
        <v>367</v>
      </c>
      <c r="L5" s="18"/>
      <c r="M5" s="2" t="s">
        <v>659</v>
      </c>
      <c r="N5" s="18"/>
      <c r="O5" s="60"/>
      <c r="P5" s="60"/>
      <c r="Q5" s="61"/>
    </row>
    <row r="6" spans="1:17">
      <c r="A6" s="4">
        <v>330</v>
      </c>
      <c r="B6" s="5" t="b">
        <f>NOT(ISBLANK(#REF!))</f>
        <v>1</v>
      </c>
      <c r="C6" s="5">
        <f t="shared" si="0"/>
        <v>330</v>
      </c>
      <c r="E6" s="5" t="str">
        <f t="shared" si="1"/>
        <v/>
      </c>
      <c r="H6" s="5" t="s">
        <v>249</v>
      </c>
      <c r="J6" s="18" t="s">
        <v>308</v>
      </c>
      <c r="K6" s="51" t="s">
        <v>370</v>
      </c>
      <c r="L6" s="18"/>
      <c r="M6" s="2" t="s">
        <v>660</v>
      </c>
      <c r="N6" s="18"/>
      <c r="O6" s="60"/>
      <c r="P6" s="60"/>
      <c r="Q6" s="61"/>
    </row>
    <row r="7" spans="1:17">
      <c r="A7" s="4">
        <v>335</v>
      </c>
      <c r="B7" s="5" t="b">
        <f>NOT(ISBLANK(#REF!))</f>
        <v>1</v>
      </c>
      <c r="C7" s="5">
        <f t="shared" si="0"/>
        <v>335</v>
      </c>
      <c r="E7" s="5" t="str">
        <f t="shared" si="1"/>
        <v/>
      </c>
      <c r="H7" s="5" t="s">
        <v>250</v>
      </c>
      <c r="J7" s="18" t="s">
        <v>365</v>
      </c>
      <c r="K7" s="51" t="s">
        <v>369</v>
      </c>
      <c r="L7" s="3"/>
      <c r="M7" s="61" t="s">
        <v>661</v>
      </c>
      <c r="N7" s="63"/>
      <c r="O7" s="60"/>
      <c r="P7" s="60"/>
      <c r="Q7" s="62"/>
    </row>
    <row r="8" spans="1:17">
      <c r="A8" s="4">
        <v>340</v>
      </c>
      <c r="B8" s="5" t="b">
        <f>NOT(ISBLANK(#REF!))</f>
        <v>1</v>
      </c>
      <c r="C8" s="5">
        <f t="shared" si="0"/>
        <v>340</v>
      </c>
      <c r="E8" s="5" t="str">
        <f t="shared" si="1"/>
        <v/>
      </c>
      <c r="H8" s="5" t="s">
        <v>251</v>
      </c>
      <c r="J8" s="18" t="s">
        <v>335</v>
      </c>
      <c r="K8" s="51" t="s">
        <v>369</v>
      </c>
      <c r="M8" s="61" t="s">
        <v>662</v>
      </c>
      <c r="N8" s="60"/>
      <c r="O8" s="60"/>
      <c r="P8" s="60"/>
      <c r="Q8" s="61"/>
    </row>
    <row r="9" spans="1:17">
      <c r="A9" s="4">
        <v>360</v>
      </c>
      <c r="B9" s="5" t="b">
        <f>NOT(ISBLANK(#REF!))</f>
        <v>1</v>
      </c>
      <c r="C9" s="5">
        <f t="shared" si="0"/>
        <v>360</v>
      </c>
      <c r="E9" s="5" t="str">
        <f t="shared" si="1"/>
        <v/>
      </c>
      <c r="H9" s="5" t="s">
        <v>252</v>
      </c>
      <c r="J9" s="18" t="s">
        <v>309</v>
      </c>
      <c r="M9" s="2" t="s">
        <v>652</v>
      </c>
      <c r="N9" s="60"/>
      <c r="O9" s="60"/>
      <c r="P9" s="60"/>
      <c r="Q9" s="61"/>
    </row>
    <row r="10" spans="1:17">
      <c r="A10" s="4">
        <v>750</v>
      </c>
      <c r="B10" s="5" t="b">
        <f>NOT(ISBLANK(#REF!))</f>
        <v>1</v>
      </c>
      <c r="C10" s="5">
        <f t="shared" si="0"/>
        <v>750</v>
      </c>
      <c r="E10" s="5" t="str">
        <f t="shared" si="1"/>
        <v/>
      </c>
      <c r="H10" s="5" t="s">
        <v>158</v>
      </c>
      <c r="M10" s="60"/>
      <c r="N10" s="60"/>
      <c r="O10" s="60"/>
      <c r="P10" s="60"/>
      <c r="Q10" s="62"/>
    </row>
    <row r="11" spans="1:17">
      <c r="A11" s="4"/>
      <c r="H11" s="16" t="s">
        <v>591</v>
      </c>
      <c r="M11" s="60"/>
      <c r="N11" s="60"/>
      <c r="O11" s="60"/>
      <c r="P11" s="60"/>
      <c r="Q11" s="61"/>
    </row>
    <row r="12" spans="1:17">
      <c r="A12" s="4"/>
      <c r="H12" s="16" t="s">
        <v>592</v>
      </c>
      <c r="M12" s="60"/>
      <c r="N12" s="60"/>
      <c r="O12" s="60"/>
      <c r="P12" s="60"/>
      <c r="Q12" s="61"/>
    </row>
    <row r="13" spans="1:17">
      <c r="A13" s="4"/>
      <c r="H13" s="5" t="s">
        <v>159</v>
      </c>
      <c r="M13" s="60"/>
      <c r="N13" s="60"/>
      <c r="O13" s="60"/>
      <c r="P13" s="60"/>
      <c r="Q13" s="62"/>
    </row>
    <row r="14" spans="1:17">
      <c r="H14" s="16" t="s">
        <v>593</v>
      </c>
      <c r="M14" s="60"/>
      <c r="N14" s="60"/>
      <c r="O14" s="60"/>
      <c r="P14" s="60"/>
      <c r="Q14" s="61"/>
    </row>
    <row r="15" spans="1:17">
      <c r="H15" s="16"/>
      <c r="M15" s="60"/>
      <c r="N15" s="60"/>
      <c r="O15" s="60"/>
      <c r="P15" s="60"/>
      <c r="Q15" s="61"/>
    </row>
    <row r="16" spans="1:17">
      <c r="H16" s="25" t="s">
        <v>336</v>
      </c>
    </row>
    <row r="17" spans="8:8">
      <c r="H17" s="16" t="s">
        <v>616</v>
      </c>
    </row>
    <row r="18" spans="8:8">
      <c r="H18" s="5" t="s">
        <v>21</v>
      </c>
    </row>
    <row r="19" spans="8:8">
      <c r="H19" s="5" t="s">
        <v>248</v>
      </c>
    </row>
    <row r="20" spans="8:8">
      <c r="H20" s="16" t="s">
        <v>599</v>
      </c>
    </row>
    <row r="21" spans="8:8">
      <c r="H21" s="5" t="s">
        <v>13</v>
      </c>
    </row>
    <row r="22" spans="8:8">
      <c r="H22" s="5" t="s">
        <v>249</v>
      </c>
    </row>
    <row r="23" spans="8:8">
      <c r="H23" s="5" t="s">
        <v>250</v>
      </c>
    </row>
    <row r="24" spans="8:8">
      <c r="H24" s="5" t="s">
        <v>251</v>
      </c>
    </row>
    <row r="25" spans="8:8">
      <c r="H25" s="5" t="s">
        <v>252</v>
      </c>
    </row>
    <row r="26" spans="8:8">
      <c r="H26" s="5" t="s">
        <v>158</v>
      </c>
    </row>
    <row r="27" spans="8:8">
      <c r="H27" s="16" t="s">
        <v>591</v>
      </c>
    </row>
    <row r="28" spans="8:8">
      <c r="H28" s="16" t="s">
        <v>592</v>
      </c>
    </row>
    <row r="29" spans="8:8">
      <c r="H29" s="5" t="s">
        <v>159</v>
      </c>
    </row>
    <row r="30" spans="8:8">
      <c r="H30" s="16" t="s">
        <v>600</v>
      </c>
    </row>
    <row r="31" spans="8:8">
      <c r="H31" s="16" t="s">
        <v>612</v>
      </c>
    </row>
    <row r="33" spans="8:8">
      <c r="H33" s="25" t="s">
        <v>337</v>
      </c>
    </row>
    <row r="34" spans="8:8">
      <c r="H34" s="16" t="s">
        <v>616</v>
      </c>
    </row>
    <row r="35" spans="8:8">
      <c r="H35" s="5" t="s">
        <v>21</v>
      </c>
    </row>
    <row r="36" spans="8:8">
      <c r="H36" s="5" t="s">
        <v>248</v>
      </c>
    </row>
    <row r="37" spans="8:8">
      <c r="H37" s="5" t="s">
        <v>13</v>
      </c>
    </row>
    <row r="38" spans="8:8">
      <c r="H38" s="5" t="s">
        <v>249</v>
      </c>
    </row>
    <row r="39" spans="8:8">
      <c r="H39" s="5" t="s">
        <v>250</v>
      </c>
    </row>
    <row r="40" spans="8:8">
      <c r="H40" s="5" t="s">
        <v>251</v>
      </c>
    </row>
    <row r="41" spans="8:8">
      <c r="H41" s="5" t="s">
        <v>252</v>
      </c>
    </row>
    <row r="42" spans="8:8">
      <c r="H42" s="5" t="s">
        <v>158</v>
      </c>
    </row>
    <row r="43" spans="8:8">
      <c r="H43" s="16" t="s">
        <v>591</v>
      </c>
    </row>
    <row r="44" spans="8:8">
      <c r="H44" s="16" t="s">
        <v>592</v>
      </c>
    </row>
    <row r="45" spans="8:8">
      <c r="H45" s="5" t="s">
        <v>159</v>
      </c>
    </row>
    <row r="46" spans="8:8">
      <c r="H46" s="16" t="s">
        <v>338</v>
      </c>
    </row>
  </sheetData>
  <customSheetViews>
    <customSheetView guid="{B08879A4-635B-4C39-9937-AC7883D562FC}">
      <selection activeCell="J18" sqref="J18"/>
      <pageMargins left="0.75" right="0.75" top="1" bottom="1" header="0.5" footer="0.5"/>
      <pageSetup orientation="portrait" r:id="rId1"/>
      <headerFooter alignWithMargins="0"/>
    </customSheetView>
    <customSheetView guid="{9FCFC836-1CA5-48BF-958D-24D2EA94B219}">
      <selection activeCell="J18" sqref="J18"/>
      <pageMargins left="0.75" right="0.75" top="1" bottom="1" header="0.5" footer="0.5"/>
      <pageSetup orientation="portrait" r:id="rId2"/>
      <headerFooter alignWithMargins="0"/>
    </customSheetView>
  </customSheetViews>
  <mergeCells count="2">
    <mergeCell ref="B1:C1"/>
    <mergeCell ref="D1:E1"/>
  </mergeCells>
  <phoneticPr fontId="11" type="noConversion"/>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6"/>
  <sheetViews>
    <sheetView showGridLines="0" zoomScaleNormal="100" workbookViewId="0">
      <selection activeCell="A5" sqref="A5"/>
    </sheetView>
  </sheetViews>
  <sheetFormatPr defaultRowHeight="14.25"/>
  <cols>
    <col min="1" max="1" width="3.5703125" style="68" customWidth="1"/>
    <col min="2" max="2" width="9.5703125" style="68" customWidth="1"/>
    <col min="3" max="3" width="10.28515625" style="68" bestFit="1" customWidth="1"/>
    <col min="4" max="8" width="9.140625" style="68"/>
    <col min="9" max="9" width="20.42578125" style="68" customWidth="1"/>
    <col min="10" max="16384" width="9.140625" style="68"/>
  </cols>
  <sheetData>
    <row r="1" spans="1:9" ht="15">
      <c r="A1" s="231" t="s">
        <v>243</v>
      </c>
      <c r="B1" s="231"/>
      <c r="C1" s="231"/>
      <c r="D1" s="231"/>
      <c r="E1" s="231"/>
      <c r="F1" s="231"/>
      <c r="G1" s="231"/>
      <c r="H1" s="231"/>
      <c r="I1" s="231"/>
    </row>
    <row r="2" spans="1:9" ht="15">
      <c r="A2" s="231" t="s">
        <v>667</v>
      </c>
      <c r="B2" s="231"/>
      <c r="C2" s="231"/>
      <c r="D2" s="231"/>
      <c r="E2" s="231"/>
      <c r="F2" s="231"/>
      <c r="G2" s="231"/>
      <c r="H2" s="231"/>
      <c r="I2" s="231"/>
    </row>
    <row r="3" spans="1:9" ht="15">
      <c r="A3" s="231" t="s">
        <v>668</v>
      </c>
      <c r="B3" s="231"/>
      <c r="C3" s="231"/>
      <c r="D3" s="231"/>
      <c r="E3" s="231"/>
      <c r="F3" s="231"/>
      <c r="G3" s="231"/>
      <c r="H3" s="231"/>
      <c r="I3" s="231"/>
    </row>
    <row r="4" spans="1:9" ht="15">
      <c r="A4" s="135"/>
      <c r="B4" s="136"/>
      <c r="C4" s="136"/>
      <c r="D4" s="136"/>
      <c r="E4" s="136"/>
      <c r="F4" s="136"/>
      <c r="G4" s="136"/>
      <c r="H4" s="136"/>
      <c r="I4" s="136"/>
    </row>
    <row r="5" spans="1:9">
      <c r="A5" s="137" t="str">
        <f>Index!L4</f>
        <v>File revision date: 02/09/17</v>
      </c>
      <c r="B5" s="136"/>
      <c r="C5" s="136"/>
      <c r="D5" s="136"/>
      <c r="E5" s="136"/>
      <c r="F5" s="136"/>
      <c r="G5" s="136"/>
      <c r="H5" s="136"/>
      <c r="I5" s="136"/>
    </row>
    <row r="6" spans="1:9">
      <c r="A6" s="136"/>
      <c r="B6" s="136"/>
      <c r="C6" s="136"/>
      <c r="D6" s="136"/>
      <c r="E6" s="136"/>
      <c r="F6" s="136"/>
      <c r="G6" s="136"/>
      <c r="H6" s="136"/>
      <c r="I6" s="136"/>
    </row>
    <row r="7" spans="1:9">
      <c r="A7" s="228" t="s">
        <v>791</v>
      </c>
      <c r="B7" s="228"/>
      <c r="C7" s="228"/>
      <c r="D7" s="228"/>
      <c r="E7" s="228"/>
      <c r="F7" s="228"/>
      <c r="G7" s="228"/>
      <c r="H7" s="228"/>
      <c r="I7" s="228"/>
    </row>
    <row r="8" spans="1:9">
      <c r="A8" s="228"/>
      <c r="B8" s="228"/>
      <c r="C8" s="228"/>
      <c r="D8" s="228"/>
      <c r="E8" s="228"/>
      <c r="F8" s="228"/>
      <c r="G8" s="228"/>
      <c r="H8" s="228"/>
      <c r="I8" s="228"/>
    </row>
    <row r="9" spans="1:9">
      <c r="A9" s="228"/>
      <c r="B9" s="228"/>
      <c r="C9" s="228"/>
      <c r="D9" s="228"/>
      <c r="E9" s="228"/>
      <c r="F9" s="228"/>
      <c r="G9" s="228"/>
      <c r="H9" s="228"/>
      <c r="I9" s="228"/>
    </row>
    <row r="10" spans="1:9">
      <c r="A10" s="136"/>
      <c r="B10" s="136"/>
      <c r="C10" s="136"/>
      <c r="D10" s="136"/>
      <c r="E10" s="136"/>
      <c r="F10" s="136"/>
      <c r="G10" s="136"/>
      <c r="H10" s="136"/>
      <c r="I10" s="136"/>
    </row>
    <row r="11" spans="1:9" ht="15">
      <c r="A11" s="135" t="s">
        <v>669</v>
      </c>
      <c r="B11" s="136"/>
      <c r="C11" s="136"/>
      <c r="D11" s="136"/>
      <c r="E11" s="136"/>
      <c r="F11" s="136"/>
      <c r="G11" s="136"/>
      <c r="H11" s="136"/>
      <c r="I11" s="136"/>
    </row>
    <row r="12" spans="1:9">
      <c r="A12" s="136"/>
      <c r="B12" s="136"/>
      <c r="C12" s="136"/>
      <c r="D12" s="136"/>
      <c r="E12" s="136"/>
      <c r="F12" s="136"/>
      <c r="G12" s="136"/>
      <c r="H12" s="136"/>
      <c r="I12" s="136"/>
    </row>
    <row r="13" spans="1:9">
      <c r="A13" s="230" t="s">
        <v>792</v>
      </c>
      <c r="B13" s="230"/>
      <c r="C13" s="230"/>
      <c r="D13" s="230"/>
      <c r="E13" s="230"/>
      <c r="F13" s="230"/>
      <c r="G13" s="230"/>
      <c r="H13" s="230"/>
      <c r="I13" s="230"/>
    </row>
    <row r="14" spans="1:9">
      <c r="A14" s="230"/>
      <c r="B14" s="230"/>
      <c r="C14" s="230"/>
      <c r="D14" s="230"/>
      <c r="E14" s="230"/>
      <c r="F14" s="230"/>
      <c r="G14" s="230"/>
      <c r="H14" s="230"/>
      <c r="I14" s="230"/>
    </row>
    <row r="15" spans="1:9">
      <c r="A15" s="230"/>
      <c r="B15" s="230"/>
      <c r="C15" s="230"/>
      <c r="D15" s="230"/>
      <c r="E15" s="230"/>
      <c r="F15" s="230"/>
      <c r="G15" s="230"/>
      <c r="H15" s="230"/>
      <c r="I15" s="230"/>
    </row>
    <row r="16" spans="1:9">
      <c r="A16" s="138"/>
      <c r="B16" s="138"/>
      <c r="C16" s="138"/>
      <c r="D16" s="138"/>
      <c r="E16" s="138"/>
      <c r="F16" s="138"/>
      <c r="G16" s="138"/>
      <c r="H16" s="138"/>
      <c r="I16" s="138"/>
    </row>
    <row r="17" spans="1:9" ht="15" customHeight="1">
      <c r="A17" s="139" t="s">
        <v>670</v>
      </c>
      <c r="B17" s="228" t="s">
        <v>793</v>
      </c>
      <c r="C17" s="228"/>
      <c r="D17" s="228"/>
      <c r="E17" s="228"/>
      <c r="F17" s="228"/>
      <c r="G17" s="228"/>
      <c r="H17" s="228"/>
      <c r="I17" s="228"/>
    </row>
    <row r="18" spans="1:9">
      <c r="A18" s="140"/>
      <c r="B18" s="228"/>
      <c r="C18" s="228"/>
      <c r="D18" s="228"/>
      <c r="E18" s="228"/>
      <c r="F18" s="228"/>
      <c r="G18" s="228"/>
      <c r="H18" s="228"/>
      <c r="I18" s="228"/>
    </row>
    <row r="19" spans="1:9">
      <c r="A19" s="140"/>
      <c r="B19" s="228"/>
      <c r="C19" s="228"/>
      <c r="D19" s="228"/>
      <c r="E19" s="228"/>
      <c r="F19" s="228"/>
      <c r="G19" s="228"/>
      <c r="H19" s="228"/>
      <c r="I19" s="228"/>
    </row>
    <row r="20" spans="1:9">
      <c r="A20" s="136"/>
      <c r="B20" s="228"/>
      <c r="C20" s="228"/>
      <c r="D20" s="228"/>
      <c r="E20" s="228"/>
      <c r="F20" s="228"/>
      <c r="G20" s="228"/>
      <c r="H20" s="228"/>
      <c r="I20" s="228"/>
    </row>
    <row r="21" spans="1:9">
      <c r="A21" s="136"/>
      <c r="B21" s="141"/>
      <c r="C21" s="141"/>
      <c r="D21" s="141"/>
      <c r="E21" s="141"/>
      <c r="F21" s="141"/>
      <c r="G21" s="141"/>
      <c r="H21" s="141"/>
      <c r="I21" s="141"/>
    </row>
    <row r="22" spans="1:9">
      <c r="A22" s="139" t="s">
        <v>670</v>
      </c>
      <c r="B22" s="228" t="s">
        <v>794</v>
      </c>
      <c r="C22" s="228"/>
      <c r="D22" s="228"/>
      <c r="E22" s="228"/>
      <c r="F22" s="228"/>
      <c r="G22" s="228"/>
      <c r="H22" s="228"/>
      <c r="I22" s="228"/>
    </row>
    <row r="23" spans="1:9">
      <c r="A23" s="136"/>
      <c r="B23" s="228"/>
      <c r="C23" s="228"/>
      <c r="D23" s="228"/>
      <c r="E23" s="228"/>
      <c r="F23" s="228"/>
      <c r="G23" s="228"/>
      <c r="H23" s="228"/>
      <c r="I23" s="228"/>
    </row>
    <row r="24" spans="1:9">
      <c r="A24" s="136"/>
      <c r="B24" s="228"/>
      <c r="C24" s="228"/>
      <c r="D24" s="228"/>
      <c r="E24" s="228"/>
      <c r="F24" s="228"/>
      <c r="G24" s="228"/>
      <c r="H24" s="228"/>
      <c r="I24" s="228"/>
    </row>
    <row r="25" spans="1:9">
      <c r="A25" s="136"/>
      <c r="B25" s="228"/>
      <c r="C25" s="228"/>
      <c r="D25" s="228"/>
      <c r="E25" s="228"/>
      <c r="F25" s="228"/>
      <c r="G25" s="228"/>
      <c r="H25" s="228"/>
      <c r="I25" s="228"/>
    </row>
    <row r="26" spans="1:9">
      <c r="A26" s="139"/>
      <c r="B26" s="136"/>
      <c r="C26" s="136"/>
      <c r="D26" s="136"/>
      <c r="E26" s="136"/>
      <c r="F26" s="136"/>
      <c r="G26" s="136"/>
      <c r="H26" s="136"/>
      <c r="I26" s="136"/>
    </row>
    <row r="27" spans="1:9">
      <c r="A27" s="139" t="s">
        <v>670</v>
      </c>
      <c r="B27" s="228" t="s">
        <v>795</v>
      </c>
      <c r="C27" s="228"/>
      <c r="D27" s="228"/>
      <c r="E27" s="228"/>
      <c r="F27" s="228"/>
      <c r="G27" s="228"/>
      <c r="H27" s="228"/>
      <c r="I27" s="228"/>
    </row>
    <row r="28" spans="1:9">
      <c r="A28" s="136"/>
      <c r="B28" s="228"/>
      <c r="C28" s="228"/>
      <c r="D28" s="228"/>
      <c r="E28" s="228"/>
      <c r="F28" s="228"/>
      <c r="G28" s="228"/>
      <c r="H28" s="228"/>
      <c r="I28" s="228"/>
    </row>
    <row r="29" spans="1:9">
      <c r="A29" s="136"/>
      <c r="B29" s="228"/>
      <c r="C29" s="228"/>
      <c r="D29" s="228"/>
      <c r="E29" s="228"/>
      <c r="F29" s="228"/>
      <c r="G29" s="228"/>
      <c r="H29" s="228"/>
      <c r="I29" s="228"/>
    </row>
    <row r="30" spans="1:9">
      <c r="A30" s="136"/>
      <c r="B30" s="136"/>
      <c r="C30" s="136"/>
      <c r="D30" s="136"/>
      <c r="E30" s="136"/>
      <c r="F30" s="136"/>
      <c r="G30" s="136"/>
      <c r="H30" s="136"/>
      <c r="I30" s="136"/>
    </row>
    <row r="31" spans="1:9">
      <c r="A31" s="228" t="s">
        <v>671</v>
      </c>
      <c r="B31" s="228"/>
      <c r="C31" s="228"/>
      <c r="D31" s="228"/>
      <c r="E31" s="228"/>
      <c r="F31" s="228"/>
      <c r="G31" s="228"/>
      <c r="H31" s="228"/>
      <c r="I31" s="228"/>
    </row>
    <row r="32" spans="1:9">
      <c r="A32" s="228"/>
      <c r="B32" s="228"/>
      <c r="C32" s="228"/>
      <c r="D32" s="228"/>
      <c r="E32" s="228"/>
      <c r="F32" s="228"/>
      <c r="G32" s="228"/>
      <c r="H32" s="228"/>
      <c r="I32" s="228"/>
    </row>
    <row r="33" spans="1:9">
      <c r="A33" s="228"/>
      <c r="B33" s="228"/>
      <c r="C33" s="228"/>
      <c r="D33" s="228"/>
      <c r="E33" s="228"/>
      <c r="F33" s="228"/>
      <c r="G33" s="228"/>
      <c r="H33" s="228"/>
      <c r="I33" s="228"/>
    </row>
    <row r="34" spans="1:9">
      <c r="A34" s="228"/>
      <c r="B34" s="228"/>
      <c r="C34" s="228"/>
      <c r="D34" s="228"/>
      <c r="E34" s="228"/>
      <c r="F34" s="228"/>
      <c r="G34" s="228"/>
      <c r="H34" s="228"/>
      <c r="I34" s="228"/>
    </row>
    <row r="35" spans="1:9">
      <c r="A35" s="228"/>
      <c r="B35" s="228"/>
      <c r="C35" s="228"/>
      <c r="D35" s="228"/>
      <c r="E35" s="228"/>
      <c r="F35" s="228"/>
      <c r="G35" s="228"/>
      <c r="H35" s="228"/>
      <c r="I35" s="228"/>
    </row>
    <row r="36" spans="1:9">
      <c r="A36" s="136"/>
      <c r="B36" s="136"/>
      <c r="C36" s="136"/>
      <c r="D36" s="136"/>
      <c r="E36" s="136"/>
      <c r="F36" s="136"/>
      <c r="G36" s="136"/>
      <c r="H36" s="136"/>
      <c r="I36" s="136"/>
    </row>
    <row r="37" spans="1:9" ht="15" customHeight="1">
      <c r="A37" s="230" t="s">
        <v>796</v>
      </c>
      <c r="B37" s="230"/>
      <c r="C37" s="230"/>
      <c r="D37" s="230"/>
      <c r="E37" s="230"/>
      <c r="F37" s="230"/>
      <c r="G37" s="230"/>
      <c r="H37" s="230"/>
      <c r="I37" s="230"/>
    </row>
    <row r="38" spans="1:9">
      <c r="A38" s="230"/>
      <c r="B38" s="230"/>
      <c r="C38" s="230"/>
      <c r="D38" s="230"/>
      <c r="E38" s="230"/>
      <c r="F38" s="230"/>
      <c r="G38" s="230"/>
      <c r="H38" s="230"/>
      <c r="I38" s="230"/>
    </row>
    <row r="39" spans="1:9">
      <c r="A39" s="230"/>
      <c r="B39" s="230"/>
      <c r="C39" s="230"/>
      <c r="D39" s="230"/>
      <c r="E39" s="230"/>
      <c r="F39" s="230"/>
      <c r="G39" s="230"/>
      <c r="H39" s="230"/>
      <c r="I39" s="230"/>
    </row>
    <row r="40" spans="1:9">
      <c r="A40" s="136"/>
      <c r="B40" s="136"/>
      <c r="C40" s="136"/>
      <c r="D40" s="136"/>
      <c r="E40" s="136"/>
      <c r="F40" s="136"/>
      <c r="G40" s="136"/>
      <c r="H40" s="136"/>
      <c r="I40" s="136"/>
    </row>
    <row r="41" spans="1:9" ht="15">
      <c r="A41" s="135" t="s">
        <v>672</v>
      </c>
      <c r="B41" s="136"/>
      <c r="C41" s="136"/>
      <c r="D41" s="136"/>
      <c r="E41" s="136"/>
      <c r="F41" s="136"/>
      <c r="G41" s="136"/>
      <c r="H41" s="136"/>
      <c r="I41" s="136"/>
    </row>
    <row r="42" spans="1:9">
      <c r="A42" s="136"/>
      <c r="B42" s="136"/>
      <c r="C42" s="136"/>
      <c r="D42" s="136"/>
      <c r="E42" s="136"/>
      <c r="F42" s="136"/>
      <c r="G42" s="136"/>
      <c r="H42" s="136"/>
      <c r="I42" s="136"/>
    </row>
    <row r="43" spans="1:9" ht="15" customHeight="1">
      <c r="A43" s="228" t="s">
        <v>797</v>
      </c>
      <c r="B43" s="228"/>
      <c r="C43" s="228"/>
      <c r="D43" s="228"/>
      <c r="E43" s="228"/>
      <c r="F43" s="228"/>
      <c r="G43" s="228"/>
      <c r="H43" s="228"/>
      <c r="I43" s="228"/>
    </row>
    <row r="44" spans="1:9">
      <c r="A44" s="228"/>
      <c r="B44" s="228"/>
      <c r="C44" s="228"/>
      <c r="D44" s="228"/>
      <c r="E44" s="228"/>
      <c r="F44" s="228"/>
      <c r="G44" s="228"/>
      <c r="H44" s="228"/>
      <c r="I44" s="228"/>
    </row>
    <row r="45" spans="1:9">
      <c r="A45" s="228"/>
      <c r="B45" s="228"/>
      <c r="C45" s="228"/>
      <c r="D45" s="228"/>
      <c r="E45" s="228"/>
      <c r="F45" s="228"/>
      <c r="G45" s="228"/>
      <c r="H45" s="228"/>
      <c r="I45" s="228"/>
    </row>
    <row r="46" spans="1:9">
      <c r="A46" s="228"/>
      <c r="B46" s="228"/>
      <c r="C46" s="228"/>
      <c r="D46" s="228"/>
      <c r="E46" s="228"/>
      <c r="F46" s="228"/>
      <c r="G46" s="228"/>
      <c r="H46" s="228"/>
      <c r="I46" s="228"/>
    </row>
    <row r="47" spans="1:9">
      <c r="A47" s="141"/>
      <c r="B47" s="141"/>
      <c r="C47" s="141"/>
      <c r="D47" s="141"/>
      <c r="E47" s="141"/>
      <c r="F47" s="141"/>
      <c r="G47" s="141"/>
      <c r="H47" s="141"/>
      <c r="I47" s="141"/>
    </row>
    <row r="48" spans="1:9">
      <c r="A48" s="228" t="s">
        <v>673</v>
      </c>
      <c r="B48" s="228"/>
      <c r="C48" s="228"/>
      <c r="D48" s="228"/>
      <c r="E48" s="228"/>
      <c r="F48" s="228"/>
      <c r="G48" s="228"/>
      <c r="H48" s="228"/>
      <c r="I48" s="228"/>
    </row>
    <row r="49" spans="1:9">
      <c r="A49" s="228"/>
      <c r="B49" s="228"/>
      <c r="C49" s="228"/>
      <c r="D49" s="228"/>
      <c r="E49" s="228"/>
      <c r="F49" s="228"/>
      <c r="G49" s="228"/>
      <c r="H49" s="228"/>
      <c r="I49" s="228"/>
    </row>
    <row r="50" spans="1:9">
      <c r="A50" s="228"/>
      <c r="B50" s="228"/>
      <c r="C50" s="228"/>
      <c r="D50" s="228"/>
      <c r="E50" s="228"/>
      <c r="F50" s="228"/>
      <c r="G50" s="228"/>
      <c r="H50" s="228"/>
      <c r="I50" s="228"/>
    </row>
    <row r="51" spans="1:9">
      <c r="A51" s="136"/>
      <c r="B51" s="136"/>
      <c r="C51" s="136"/>
      <c r="D51" s="136"/>
      <c r="E51" s="136"/>
      <c r="F51" s="136"/>
      <c r="G51" s="136"/>
      <c r="H51" s="136"/>
      <c r="I51" s="136"/>
    </row>
    <row r="52" spans="1:9">
      <c r="A52" s="228" t="s">
        <v>798</v>
      </c>
      <c r="B52" s="228"/>
      <c r="C52" s="228"/>
      <c r="D52" s="228"/>
      <c r="E52" s="228"/>
      <c r="F52" s="228"/>
      <c r="G52" s="228"/>
      <c r="H52" s="228"/>
      <c r="I52" s="228"/>
    </row>
    <row r="53" spans="1:9">
      <c r="A53" s="228"/>
      <c r="B53" s="228"/>
      <c r="C53" s="228"/>
      <c r="D53" s="228"/>
      <c r="E53" s="228"/>
      <c r="F53" s="228"/>
      <c r="G53" s="228"/>
      <c r="H53" s="228"/>
      <c r="I53" s="228"/>
    </row>
    <row r="54" spans="1:9">
      <c r="A54" s="228"/>
      <c r="B54" s="228"/>
      <c r="C54" s="228"/>
      <c r="D54" s="228"/>
      <c r="E54" s="228"/>
      <c r="F54" s="228"/>
      <c r="G54" s="228"/>
      <c r="H54" s="228"/>
      <c r="I54" s="228"/>
    </row>
    <row r="55" spans="1:9">
      <c r="A55" s="228"/>
      <c r="B55" s="228"/>
      <c r="C55" s="228"/>
      <c r="D55" s="228"/>
      <c r="E55" s="228"/>
      <c r="F55" s="228"/>
      <c r="G55" s="228"/>
      <c r="H55" s="228"/>
      <c r="I55" s="228"/>
    </row>
    <row r="56" spans="1:9">
      <c r="A56" s="136"/>
      <c r="B56" s="136"/>
      <c r="C56" s="136"/>
      <c r="D56" s="136"/>
      <c r="E56" s="136"/>
      <c r="F56" s="136"/>
      <c r="G56" s="136"/>
      <c r="H56" s="136"/>
      <c r="I56" s="136"/>
    </row>
    <row r="57" spans="1:9">
      <c r="A57" s="142" t="s">
        <v>674</v>
      </c>
      <c r="B57" s="136"/>
      <c r="C57" s="136"/>
      <c r="D57" s="136"/>
      <c r="E57" s="136"/>
      <c r="F57" s="136"/>
      <c r="G57" s="136"/>
      <c r="H57" s="136"/>
      <c r="I57" s="136"/>
    </row>
    <row r="58" spans="1:9">
      <c r="A58" s="136"/>
      <c r="B58" s="136"/>
      <c r="C58" s="136"/>
      <c r="D58" s="136"/>
      <c r="E58" s="136"/>
      <c r="F58" s="136"/>
      <c r="G58" s="136"/>
      <c r="H58" s="136"/>
      <c r="I58" s="136"/>
    </row>
    <row r="59" spans="1:9" ht="15">
      <c r="A59" s="143" t="s">
        <v>675</v>
      </c>
      <c r="B59" s="136"/>
      <c r="C59" s="136"/>
      <c r="D59" s="136"/>
      <c r="E59" s="136"/>
      <c r="F59" s="136"/>
      <c r="G59" s="136"/>
      <c r="H59" s="136"/>
      <c r="I59" s="136"/>
    </row>
    <row r="60" spans="1:9">
      <c r="A60" s="144" t="s">
        <v>676</v>
      </c>
      <c r="B60" s="136"/>
      <c r="C60" s="136"/>
      <c r="D60" s="136"/>
      <c r="E60" s="136"/>
      <c r="F60" s="136"/>
      <c r="G60" s="136"/>
      <c r="H60" s="136"/>
      <c r="I60" s="136"/>
    </row>
    <row r="61" spans="1:9">
      <c r="A61" s="136"/>
      <c r="B61" s="136"/>
      <c r="C61" s="136"/>
      <c r="D61" s="136"/>
      <c r="E61" s="136"/>
      <c r="F61" s="136"/>
      <c r="G61" s="136"/>
      <c r="H61" s="136"/>
      <c r="I61" s="136"/>
    </row>
    <row r="62" spans="1:9" ht="15">
      <c r="A62" s="143" t="s">
        <v>677</v>
      </c>
      <c r="B62" s="136"/>
      <c r="C62" s="136"/>
      <c r="D62" s="136"/>
      <c r="E62" s="136"/>
      <c r="F62" s="136"/>
      <c r="G62" s="136"/>
      <c r="H62" s="136"/>
      <c r="I62" s="136"/>
    </row>
    <row r="63" spans="1:9">
      <c r="A63" s="144" t="s">
        <v>678</v>
      </c>
      <c r="B63" s="136"/>
      <c r="C63" s="136"/>
      <c r="D63" s="136"/>
      <c r="E63" s="136"/>
      <c r="F63" s="136"/>
      <c r="G63" s="136"/>
      <c r="H63" s="136"/>
      <c r="I63" s="136"/>
    </row>
    <row r="64" spans="1:9">
      <c r="A64" s="136"/>
      <c r="B64" s="136"/>
      <c r="C64" s="136"/>
      <c r="D64" s="136"/>
      <c r="E64" s="136"/>
      <c r="F64" s="136"/>
      <c r="G64" s="136"/>
      <c r="H64" s="136"/>
      <c r="I64" s="136"/>
    </row>
    <row r="65" spans="1:9" ht="15">
      <c r="A65" s="135" t="s">
        <v>679</v>
      </c>
      <c r="B65" s="136"/>
      <c r="C65" s="136"/>
      <c r="D65" s="136"/>
      <c r="E65" s="136"/>
      <c r="F65" s="136"/>
      <c r="G65" s="136"/>
      <c r="H65" s="136"/>
      <c r="I65" s="136"/>
    </row>
    <row r="66" spans="1:9">
      <c r="A66" s="136"/>
      <c r="B66" s="136"/>
      <c r="C66" s="136"/>
      <c r="D66" s="136"/>
      <c r="E66" s="136"/>
      <c r="F66" s="136"/>
      <c r="G66" s="136"/>
      <c r="H66" s="136"/>
      <c r="I66" s="136"/>
    </row>
    <row r="67" spans="1:9" ht="15" customHeight="1">
      <c r="A67" s="229" t="s">
        <v>799</v>
      </c>
      <c r="B67" s="229"/>
      <c r="C67" s="229"/>
      <c r="D67" s="229"/>
      <c r="E67" s="229"/>
      <c r="F67" s="229"/>
      <c r="G67" s="229"/>
      <c r="H67" s="229"/>
      <c r="I67" s="229"/>
    </row>
    <row r="68" spans="1:9">
      <c r="A68" s="229"/>
      <c r="B68" s="229"/>
      <c r="C68" s="229"/>
      <c r="D68" s="229"/>
      <c r="E68" s="229"/>
      <c r="F68" s="229"/>
      <c r="G68" s="229"/>
      <c r="H68" s="229"/>
      <c r="I68" s="229"/>
    </row>
    <row r="69" spans="1:9">
      <c r="A69" s="229"/>
      <c r="B69" s="229"/>
      <c r="C69" s="229"/>
      <c r="D69" s="229"/>
      <c r="E69" s="229"/>
      <c r="F69" s="229"/>
      <c r="G69" s="229"/>
      <c r="H69" s="229"/>
      <c r="I69" s="229"/>
    </row>
    <row r="70" spans="1:9">
      <c r="A70" s="229"/>
      <c r="B70" s="229"/>
      <c r="C70" s="229"/>
      <c r="D70" s="229"/>
      <c r="E70" s="229"/>
      <c r="F70" s="229"/>
      <c r="G70" s="229"/>
      <c r="H70" s="229"/>
      <c r="I70" s="229"/>
    </row>
    <row r="71" spans="1:9">
      <c r="A71" s="136"/>
      <c r="B71" s="136"/>
      <c r="C71" s="136"/>
      <c r="D71" s="136"/>
      <c r="E71" s="136"/>
      <c r="F71" s="136"/>
      <c r="G71" s="136"/>
      <c r="H71" s="136"/>
      <c r="I71" s="136"/>
    </row>
    <row r="72" spans="1:9">
      <c r="A72" s="228" t="s">
        <v>800</v>
      </c>
      <c r="B72" s="228"/>
      <c r="C72" s="228"/>
      <c r="D72" s="228"/>
      <c r="E72" s="228"/>
      <c r="F72" s="228"/>
      <c r="G72" s="228"/>
      <c r="H72" s="228"/>
      <c r="I72" s="228"/>
    </row>
    <row r="73" spans="1:9">
      <c r="A73" s="228"/>
      <c r="B73" s="228"/>
      <c r="C73" s="228"/>
      <c r="D73" s="228"/>
      <c r="E73" s="228"/>
      <c r="F73" s="228"/>
      <c r="G73" s="228"/>
      <c r="H73" s="228"/>
      <c r="I73" s="228"/>
    </row>
    <row r="74" spans="1:9">
      <c r="A74" s="136"/>
      <c r="B74" s="136"/>
      <c r="C74" s="136"/>
      <c r="D74" s="136"/>
      <c r="E74" s="136"/>
      <c r="F74" s="136"/>
      <c r="G74" s="136"/>
      <c r="H74" s="136"/>
      <c r="I74" s="136"/>
    </row>
    <row r="75" spans="1:9">
      <c r="A75" s="228" t="s">
        <v>680</v>
      </c>
      <c r="B75" s="228"/>
      <c r="C75" s="228"/>
      <c r="D75" s="228"/>
      <c r="E75" s="228"/>
      <c r="F75" s="228"/>
      <c r="G75" s="228"/>
      <c r="H75" s="228"/>
      <c r="I75" s="228"/>
    </row>
    <row r="76" spans="1:9">
      <c r="A76" s="228"/>
      <c r="B76" s="228"/>
      <c r="C76" s="228"/>
      <c r="D76" s="228"/>
      <c r="E76" s="228"/>
      <c r="F76" s="228"/>
      <c r="G76" s="228"/>
      <c r="H76" s="228"/>
      <c r="I76" s="228"/>
    </row>
    <row r="77" spans="1:9">
      <c r="A77" s="228"/>
      <c r="B77" s="228"/>
      <c r="C77" s="228"/>
      <c r="D77" s="228"/>
      <c r="E77" s="228"/>
      <c r="F77" s="228"/>
      <c r="G77" s="228"/>
      <c r="H77" s="228"/>
      <c r="I77" s="228"/>
    </row>
    <row r="78" spans="1:9">
      <c r="A78" s="136"/>
      <c r="B78" s="136"/>
      <c r="C78" s="136"/>
      <c r="D78" s="136"/>
      <c r="E78" s="136"/>
      <c r="F78" s="136"/>
      <c r="G78" s="136"/>
      <c r="H78" s="136"/>
      <c r="I78" s="136"/>
    </row>
    <row r="79" spans="1:9" ht="15">
      <c r="A79" s="135" t="s">
        <v>681</v>
      </c>
      <c r="B79" s="136"/>
      <c r="C79" s="136"/>
      <c r="D79" s="136"/>
      <c r="E79" s="136"/>
      <c r="F79" s="136"/>
      <c r="G79" s="136"/>
      <c r="H79" s="136"/>
      <c r="I79" s="136"/>
    </row>
    <row r="80" spans="1:9">
      <c r="A80" s="136"/>
      <c r="B80" s="136"/>
      <c r="C80" s="136"/>
      <c r="D80" s="136"/>
      <c r="E80" s="136"/>
      <c r="F80" s="136"/>
      <c r="G80" s="136"/>
      <c r="H80" s="136"/>
      <c r="I80" s="136"/>
    </row>
    <row r="81" spans="1:9">
      <c r="A81" s="228" t="s">
        <v>801</v>
      </c>
      <c r="B81" s="228"/>
      <c r="C81" s="228"/>
      <c r="D81" s="228"/>
      <c r="E81" s="228"/>
      <c r="F81" s="228"/>
      <c r="G81" s="228"/>
      <c r="H81" s="228"/>
      <c r="I81" s="228"/>
    </row>
    <row r="82" spans="1:9">
      <c r="A82" s="228"/>
      <c r="B82" s="228"/>
      <c r="C82" s="228"/>
      <c r="D82" s="228"/>
      <c r="E82" s="228"/>
      <c r="F82" s="228"/>
      <c r="G82" s="228"/>
      <c r="H82" s="228"/>
      <c r="I82" s="228"/>
    </row>
    <row r="83" spans="1:9">
      <c r="A83" s="228"/>
      <c r="B83" s="228"/>
      <c r="C83" s="228"/>
      <c r="D83" s="228"/>
      <c r="E83" s="228"/>
      <c r="F83" s="228"/>
      <c r="G83" s="228"/>
      <c r="H83" s="228"/>
      <c r="I83" s="228"/>
    </row>
    <row r="84" spans="1:9">
      <c r="A84" s="228"/>
      <c r="B84" s="228"/>
      <c r="C84" s="228"/>
      <c r="D84" s="228"/>
      <c r="E84" s="228"/>
      <c r="F84" s="228"/>
      <c r="G84" s="228"/>
      <c r="H84" s="228"/>
      <c r="I84" s="228"/>
    </row>
    <row r="85" spans="1:9">
      <c r="A85" s="228"/>
      <c r="B85" s="228"/>
      <c r="C85" s="228"/>
      <c r="D85" s="228"/>
      <c r="E85" s="228"/>
      <c r="F85" s="228"/>
      <c r="G85" s="228"/>
      <c r="H85" s="228"/>
      <c r="I85" s="228"/>
    </row>
    <row r="86" spans="1:9">
      <c r="A86" s="136"/>
      <c r="B86" s="136"/>
      <c r="C86" s="136"/>
      <c r="D86" s="136"/>
      <c r="E86" s="136"/>
      <c r="F86" s="136"/>
      <c r="G86" s="136"/>
      <c r="H86" s="136"/>
      <c r="I86" s="136"/>
    </row>
    <row r="87" spans="1:9" ht="15" customHeight="1">
      <c r="A87" s="228" t="s">
        <v>802</v>
      </c>
      <c r="B87" s="228"/>
      <c r="C87" s="228"/>
      <c r="D87" s="228"/>
      <c r="E87" s="228"/>
      <c r="F87" s="228"/>
      <c r="G87" s="228"/>
      <c r="H87" s="228"/>
      <c r="I87" s="228"/>
    </row>
    <row r="88" spans="1:9">
      <c r="A88" s="228"/>
      <c r="B88" s="228"/>
      <c r="C88" s="228"/>
      <c r="D88" s="228"/>
      <c r="E88" s="228"/>
      <c r="F88" s="228"/>
      <c r="G88" s="228"/>
      <c r="H88" s="228"/>
      <c r="I88" s="228"/>
    </row>
    <row r="89" spans="1:9">
      <c r="A89" s="228"/>
      <c r="B89" s="228"/>
      <c r="C89" s="228"/>
      <c r="D89" s="228"/>
      <c r="E89" s="228"/>
      <c r="F89" s="228"/>
      <c r="G89" s="228"/>
      <c r="H89" s="228"/>
      <c r="I89" s="228"/>
    </row>
    <row r="90" spans="1:9">
      <c r="A90" s="228"/>
      <c r="B90" s="228"/>
      <c r="C90" s="228"/>
      <c r="D90" s="228"/>
      <c r="E90" s="228"/>
      <c r="F90" s="228"/>
      <c r="G90" s="228"/>
      <c r="H90" s="228"/>
      <c r="I90" s="228"/>
    </row>
    <row r="91" spans="1:9">
      <c r="A91" s="136"/>
      <c r="B91" s="136"/>
      <c r="C91" s="136"/>
      <c r="D91" s="136"/>
      <c r="E91" s="136"/>
      <c r="F91" s="136"/>
      <c r="G91" s="136"/>
      <c r="H91" s="136"/>
      <c r="I91" s="136"/>
    </row>
    <row r="92" spans="1:9">
      <c r="A92" s="228" t="s">
        <v>803</v>
      </c>
      <c r="B92" s="228"/>
      <c r="C92" s="228"/>
      <c r="D92" s="228"/>
      <c r="E92" s="228"/>
      <c r="F92" s="228"/>
      <c r="G92" s="228"/>
      <c r="H92" s="228"/>
      <c r="I92" s="228"/>
    </row>
    <row r="93" spans="1:9">
      <c r="A93" s="228"/>
      <c r="B93" s="228"/>
      <c r="C93" s="228"/>
      <c r="D93" s="228"/>
      <c r="E93" s="228"/>
      <c r="F93" s="228"/>
      <c r="G93" s="228"/>
      <c r="H93" s="228"/>
      <c r="I93" s="228"/>
    </row>
    <row r="94" spans="1:9">
      <c r="A94" s="228"/>
      <c r="B94" s="228"/>
      <c r="C94" s="228"/>
      <c r="D94" s="228"/>
      <c r="E94" s="228"/>
      <c r="F94" s="228"/>
      <c r="G94" s="228"/>
      <c r="H94" s="228"/>
      <c r="I94" s="228"/>
    </row>
    <row r="95" spans="1:9">
      <c r="A95" s="228"/>
      <c r="B95" s="228"/>
      <c r="C95" s="228"/>
      <c r="D95" s="228"/>
      <c r="E95" s="228"/>
      <c r="F95" s="228"/>
      <c r="G95" s="228"/>
      <c r="H95" s="228"/>
      <c r="I95" s="228"/>
    </row>
    <row r="96" spans="1:9">
      <c r="A96" s="136"/>
      <c r="B96" s="136"/>
      <c r="C96" s="136"/>
      <c r="D96" s="136"/>
      <c r="E96" s="136"/>
      <c r="F96" s="136"/>
      <c r="G96" s="136"/>
      <c r="H96" s="136"/>
      <c r="I96" s="136"/>
    </row>
    <row r="97" spans="1:9">
      <c r="A97" s="228" t="s">
        <v>804</v>
      </c>
      <c r="B97" s="228"/>
      <c r="C97" s="228"/>
      <c r="D97" s="228"/>
      <c r="E97" s="228"/>
      <c r="F97" s="228"/>
      <c r="G97" s="228"/>
      <c r="H97" s="228"/>
      <c r="I97" s="228"/>
    </row>
    <row r="98" spans="1:9">
      <c r="A98" s="228"/>
      <c r="B98" s="228"/>
      <c r="C98" s="228"/>
      <c r="D98" s="228"/>
      <c r="E98" s="228"/>
      <c r="F98" s="228"/>
      <c r="G98" s="228"/>
      <c r="H98" s="228"/>
      <c r="I98" s="228"/>
    </row>
    <row r="99" spans="1:9">
      <c r="A99" s="228"/>
      <c r="B99" s="228"/>
      <c r="C99" s="228"/>
      <c r="D99" s="228"/>
      <c r="E99" s="228"/>
      <c r="F99" s="228"/>
      <c r="G99" s="228"/>
      <c r="H99" s="228"/>
      <c r="I99" s="228"/>
    </row>
    <row r="100" spans="1:9" ht="15" thickBot="1">
      <c r="A100" s="136"/>
      <c r="B100" s="136"/>
      <c r="C100" s="136"/>
      <c r="D100" s="136"/>
      <c r="E100" s="136"/>
      <c r="F100" s="136"/>
      <c r="G100" s="136"/>
      <c r="H100" s="136"/>
      <c r="I100" s="136"/>
    </row>
    <row r="101" spans="1:9">
      <c r="A101" s="232" t="s">
        <v>805</v>
      </c>
      <c r="B101" s="233"/>
      <c r="C101" s="233"/>
      <c r="D101" s="233"/>
      <c r="E101" s="233"/>
      <c r="F101" s="233"/>
      <c r="G101" s="233"/>
      <c r="H101" s="233"/>
      <c r="I101" s="234"/>
    </row>
    <row r="102" spans="1:9">
      <c r="A102" s="235"/>
      <c r="B102" s="236"/>
      <c r="C102" s="236"/>
      <c r="D102" s="236"/>
      <c r="E102" s="236"/>
      <c r="F102" s="236"/>
      <c r="G102" s="236"/>
      <c r="H102" s="236"/>
      <c r="I102" s="237"/>
    </row>
    <row r="103" spans="1:9">
      <c r="A103" s="235"/>
      <c r="B103" s="236"/>
      <c r="C103" s="236"/>
      <c r="D103" s="236"/>
      <c r="E103" s="236"/>
      <c r="F103" s="236"/>
      <c r="G103" s="236"/>
      <c r="H103" s="236"/>
      <c r="I103" s="237"/>
    </row>
    <row r="104" spans="1:9" ht="15" thickBot="1">
      <c r="A104" s="238"/>
      <c r="B104" s="239"/>
      <c r="C104" s="239"/>
      <c r="D104" s="239"/>
      <c r="E104" s="239"/>
      <c r="F104" s="239"/>
      <c r="G104" s="239"/>
      <c r="H104" s="239"/>
      <c r="I104" s="240"/>
    </row>
    <row r="105" spans="1:9">
      <c r="A105" s="136"/>
      <c r="B105" s="136"/>
      <c r="C105" s="136"/>
      <c r="D105" s="136"/>
      <c r="E105" s="136"/>
      <c r="F105" s="136"/>
      <c r="G105" s="136"/>
      <c r="H105" s="136"/>
      <c r="I105" s="136"/>
    </row>
    <row r="106" spans="1:9" ht="15">
      <c r="A106" s="135" t="s">
        <v>682</v>
      </c>
      <c r="B106" s="136"/>
      <c r="C106" s="136"/>
      <c r="D106" s="136"/>
      <c r="E106" s="136"/>
      <c r="F106" s="136"/>
      <c r="G106" s="136"/>
      <c r="H106" s="136"/>
      <c r="I106" s="136"/>
    </row>
    <row r="107" spans="1:9">
      <c r="A107" s="136"/>
      <c r="B107" s="136"/>
      <c r="C107" s="136"/>
      <c r="D107" s="136"/>
      <c r="E107" s="136"/>
      <c r="F107" s="136"/>
      <c r="G107" s="136"/>
      <c r="H107" s="136"/>
      <c r="I107" s="136"/>
    </row>
    <row r="108" spans="1:9" ht="15" customHeight="1">
      <c r="A108" s="228" t="s">
        <v>806</v>
      </c>
      <c r="B108" s="228"/>
      <c r="C108" s="228"/>
      <c r="D108" s="228"/>
      <c r="E108" s="228"/>
      <c r="F108" s="228"/>
      <c r="G108" s="228"/>
      <c r="H108" s="228"/>
      <c r="I108" s="228"/>
    </row>
    <row r="109" spans="1:9">
      <c r="A109" s="228"/>
      <c r="B109" s="228"/>
      <c r="C109" s="228"/>
      <c r="D109" s="228"/>
      <c r="E109" s="228"/>
      <c r="F109" s="228"/>
      <c r="G109" s="228"/>
      <c r="H109" s="228"/>
      <c r="I109" s="228"/>
    </row>
    <row r="110" spans="1:9">
      <c r="A110" s="228"/>
      <c r="B110" s="228"/>
      <c r="C110" s="228"/>
      <c r="D110" s="228"/>
      <c r="E110" s="228"/>
      <c r="F110" s="228"/>
      <c r="G110" s="228"/>
      <c r="H110" s="228"/>
      <c r="I110" s="228"/>
    </row>
    <row r="111" spans="1:9">
      <c r="A111" s="228"/>
      <c r="B111" s="228"/>
      <c r="C111" s="228"/>
      <c r="D111" s="228"/>
      <c r="E111" s="228"/>
      <c r="F111" s="228"/>
      <c r="G111" s="228"/>
      <c r="H111" s="228"/>
      <c r="I111" s="228"/>
    </row>
    <row r="112" spans="1:9">
      <c r="A112" s="136"/>
      <c r="B112" s="136"/>
      <c r="C112" s="136"/>
      <c r="D112" s="136"/>
      <c r="E112" s="136"/>
      <c r="F112" s="136"/>
      <c r="G112" s="136"/>
      <c r="H112" s="136"/>
      <c r="I112" s="136"/>
    </row>
    <row r="113" spans="1:9">
      <c r="A113" s="228" t="s">
        <v>683</v>
      </c>
      <c r="B113" s="228"/>
      <c r="C113" s="228"/>
      <c r="D113" s="228"/>
      <c r="E113" s="228"/>
      <c r="F113" s="228"/>
      <c r="G113" s="228"/>
      <c r="H113" s="228"/>
      <c r="I113" s="228"/>
    </row>
    <row r="114" spans="1:9">
      <c r="A114" s="228"/>
      <c r="B114" s="228"/>
      <c r="C114" s="228"/>
      <c r="D114" s="228"/>
      <c r="E114" s="228"/>
      <c r="F114" s="228"/>
      <c r="G114" s="228"/>
      <c r="H114" s="228"/>
      <c r="I114" s="228"/>
    </row>
    <row r="115" spans="1:9">
      <c r="A115" s="136"/>
      <c r="B115" s="136"/>
      <c r="C115" s="136"/>
      <c r="D115" s="136"/>
      <c r="E115" s="136"/>
      <c r="F115" s="136"/>
      <c r="G115" s="136"/>
      <c r="H115" s="136"/>
      <c r="I115" s="136"/>
    </row>
    <row r="116" spans="1:9">
      <c r="A116" s="228" t="s">
        <v>684</v>
      </c>
      <c r="B116" s="228"/>
      <c r="C116" s="228"/>
      <c r="D116" s="228"/>
      <c r="E116" s="228"/>
      <c r="F116" s="228"/>
      <c r="G116" s="228"/>
      <c r="H116" s="228"/>
      <c r="I116" s="228"/>
    </row>
    <row r="117" spans="1:9">
      <c r="A117" s="228"/>
      <c r="B117" s="228"/>
      <c r="C117" s="228"/>
      <c r="D117" s="228"/>
      <c r="E117" s="228"/>
      <c r="F117" s="228"/>
      <c r="G117" s="228"/>
      <c r="H117" s="228"/>
      <c r="I117" s="228"/>
    </row>
    <row r="118" spans="1:9">
      <c r="A118" s="136"/>
      <c r="B118" s="136"/>
      <c r="C118" s="136"/>
      <c r="D118" s="136"/>
      <c r="E118" s="136"/>
      <c r="F118" s="136"/>
      <c r="G118" s="136"/>
      <c r="H118" s="136"/>
      <c r="I118" s="136"/>
    </row>
    <row r="119" spans="1:9">
      <c r="A119" s="228" t="s">
        <v>807</v>
      </c>
      <c r="B119" s="228"/>
      <c r="C119" s="228"/>
      <c r="D119" s="228"/>
      <c r="E119" s="228"/>
      <c r="F119" s="228"/>
      <c r="G119" s="228"/>
      <c r="H119" s="228"/>
      <c r="I119" s="228"/>
    </row>
    <row r="120" spans="1:9">
      <c r="A120" s="228"/>
      <c r="B120" s="228"/>
      <c r="C120" s="228"/>
      <c r="D120" s="228"/>
      <c r="E120" s="228"/>
      <c r="F120" s="228"/>
      <c r="G120" s="228"/>
      <c r="H120" s="228"/>
      <c r="I120" s="228"/>
    </row>
    <row r="121" spans="1:9">
      <c r="A121" s="228"/>
      <c r="B121" s="228"/>
      <c r="C121" s="228"/>
      <c r="D121" s="228"/>
      <c r="E121" s="228"/>
      <c r="F121" s="228"/>
      <c r="G121" s="228"/>
      <c r="H121" s="228"/>
      <c r="I121" s="228"/>
    </row>
    <row r="122" spans="1:9">
      <c r="A122" s="136"/>
      <c r="B122" s="136"/>
      <c r="C122" s="136"/>
      <c r="D122" s="136"/>
      <c r="E122" s="136"/>
      <c r="F122" s="136"/>
      <c r="G122" s="136"/>
      <c r="H122" s="136"/>
      <c r="I122" s="136"/>
    </row>
    <row r="123" spans="1:9" ht="15">
      <c r="A123" s="135" t="s">
        <v>685</v>
      </c>
      <c r="B123" s="136"/>
      <c r="C123" s="136"/>
      <c r="D123" s="136"/>
      <c r="E123" s="136"/>
      <c r="F123" s="136"/>
      <c r="G123" s="136"/>
      <c r="H123" s="136"/>
      <c r="I123" s="136"/>
    </row>
    <row r="124" spans="1:9">
      <c r="A124" s="136"/>
      <c r="B124" s="136"/>
      <c r="C124" s="136"/>
      <c r="D124" s="136"/>
      <c r="E124" s="136"/>
      <c r="F124" s="136"/>
      <c r="G124" s="136"/>
      <c r="H124" s="136"/>
      <c r="I124" s="136"/>
    </row>
    <row r="125" spans="1:9">
      <c r="A125" s="228" t="s">
        <v>808</v>
      </c>
      <c r="B125" s="228"/>
      <c r="C125" s="228"/>
      <c r="D125" s="228"/>
      <c r="E125" s="228"/>
      <c r="F125" s="228"/>
      <c r="G125" s="228"/>
      <c r="H125" s="228"/>
      <c r="I125" s="228"/>
    </row>
    <row r="126" spans="1:9">
      <c r="A126" s="228"/>
      <c r="B126" s="228"/>
      <c r="C126" s="228"/>
      <c r="D126" s="228"/>
      <c r="E126" s="228"/>
      <c r="F126" s="228"/>
      <c r="G126" s="228"/>
      <c r="H126" s="228"/>
      <c r="I126" s="228"/>
    </row>
    <row r="127" spans="1:9">
      <c r="A127" s="228"/>
      <c r="B127" s="228"/>
      <c r="C127" s="228"/>
      <c r="D127" s="228"/>
      <c r="E127" s="228"/>
      <c r="F127" s="228"/>
      <c r="G127" s="228"/>
      <c r="H127" s="228"/>
      <c r="I127" s="228"/>
    </row>
    <row r="128" spans="1:9">
      <c r="A128" s="228"/>
      <c r="B128" s="228"/>
      <c r="C128" s="228"/>
      <c r="D128" s="228"/>
      <c r="E128" s="228"/>
      <c r="F128" s="228"/>
      <c r="G128" s="228"/>
      <c r="H128" s="228"/>
      <c r="I128" s="228"/>
    </row>
    <row r="129" spans="1:9">
      <c r="A129" s="228"/>
      <c r="B129" s="228"/>
      <c r="C129" s="228"/>
      <c r="D129" s="228"/>
      <c r="E129" s="228"/>
      <c r="F129" s="228"/>
      <c r="G129" s="228"/>
      <c r="H129" s="228"/>
      <c r="I129" s="228"/>
    </row>
    <row r="130" spans="1:9">
      <c r="A130" s="136"/>
      <c r="B130" s="136"/>
      <c r="C130" s="136"/>
      <c r="D130" s="136"/>
      <c r="E130" s="136"/>
      <c r="F130" s="136"/>
      <c r="G130" s="136"/>
      <c r="H130" s="136"/>
      <c r="I130" s="136"/>
    </row>
    <row r="131" spans="1:9" ht="17.25" customHeight="1">
      <c r="A131" s="228" t="s">
        <v>809</v>
      </c>
      <c r="B131" s="228"/>
      <c r="C131" s="228"/>
      <c r="D131" s="228"/>
      <c r="E131" s="228"/>
      <c r="F131" s="228"/>
      <c r="G131" s="228"/>
      <c r="H131" s="228"/>
      <c r="I131" s="228"/>
    </row>
    <row r="132" spans="1:9">
      <c r="A132" s="228"/>
      <c r="B132" s="228"/>
      <c r="C132" s="228"/>
      <c r="D132" s="228"/>
      <c r="E132" s="228"/>
      <c r="F132" s="228"/>
      <c r="G132" s="228"/>
      <c r="H132" s="228"/>
      <c r="I132" s="228"/>
    </row>
    <row r="133" spans="1:9">
      <c r="A133" s="228"/>
      <c r="B133" s="228"/>
      <c r="C133" s="228"/>
      <c r="D133" s="228"/>
      <c r="E133" s="228"/>
      <c r="F133" s="228"/>
      <c r="G133" s="228"/>
      <c r="H133" s="228"/>
      <c r="I133" s="228"/>
    </row>
    <row r="134" spans="1:9">
      <c r="A134" s="136"/>
      <c r="B134" s="136"/>
      <c r="C134" s="136"/>
      <c r="D134" s="136"/>
      <c r="E134" s="136"/>
      <c r="F134" s="136"/>
      <c r="G134" s="136"/>
      <c r="H134" s="136"/>
      <c r="I134" s="136"/>
    </row>
    <row r="135" spans="1:9" ht="15" customHeight="1">
      <c r="A135" s="228" t="s">
        <v>686</v>
      </c>
      <c r="B135" s="228"/>
      <c r="C135" s="228"/>
      <c r="D135" s="228"/>
      <c r="E135" s="228"/>
      <c r="F135" s="228"/>
      <c r="G135" s="228"/>
      <c r="H135" s="228"/>
      <c r="I135" s="228"/>
    </row>
    <row r="136" spans="1:9">
      <c r="A136" s="228"/>
      <c r="B136" s="228"/>
      <c r="C136" s="228"/>
      <c r="D136" s="228"/>
      <c r="E136" s="228"/>
      <c r="F136" s="228"/>
      <c r="G136" s="228"/>
      <c r="H136" s="228"/>
      <c r="I136" s="228"/>
    </row>
    <row r="137" spans="1:9">
      <c r="A137" s="228"/>
      <c r="B137" s="228"/>
      <c r="C137" s="228"/>
      <c r="D137" s="228"/>
      <c r="E137" s="228"/>
      <c r="F137" s="228"/>
      <c r="G137" s="228"/>
      <c r="H137" s="228"/>
      <c r="I137" s="228"/>
    </row>
    <row r="138" spans="1:9">
      <c r="A138" s="228"/>
      <c r="B138" s="228"/>
      <c r="C138" s="228"/>
      <c r="D138" s="228"/>
      <c r="E138" s="228"/>
      <c r="F138" s="228"/>
      <c r="G138" s="228"/>
      <c r="H138" s="228"/>
      <c r="I138" s="228"/>
    </row>
    <row r="139" spans="1:9">
      <c r="A139" s="136"/>
      <c r="B139" s="136"/>
      <c r="C139" s="136"/>
      <c r="D139" s="136"/>
      <c r="E139" s="136"/>
      <c r="F139" s="136"/>
      <c r="G139" s="136"/>
      <c r="H139" s="136"/>
      <c r="I139" s="136"/>
    </row>
    <row r="140" spans="1:9">
      <c r="A140" s="228" t="s">
        <v>810</v>
      </c>
      <c r="B140" s="228"/>
      <c r="C140" s="228"/>
      <c r="D140" s="228"/>
      <c r="E140" s="228"/>
      <c r="F140" s="228"/>
      <c r="G140" s="228"/>
      <c r="H140" s="228"/>
      <c r="I140" s="228"/>
    </row>
    <row r="141" spans="1:9">
      <c r="A141" s="228"/>
      <c r="B141" s="228"/>
      <c r="C141" s="228"/>
      <c r="D141" s="228"/>
      <c r="E141" s="228"/>
      <c r="F141" s="228"/>
      <c r="G141" s="228"/>
      <c r="H141" s="228"/>
      <c r="I141" s="228"/>
    </row>
    <row r="142" spans="1:9">
      <c r="A142" s="228"/>
      <c r="B142" s="228"/>
      <c r="C142" s="228"/>
      <c r="D142" s="228"/>
      <c r="E142" s="228"/>
      <c r="F142" s="228"/>
      <c r="G142" s="228"/>
      <c r="H142" s="228"/>
      <c r="I142" s="228"/>
    </row>
    <row r="143" spans="1:9">
      <c r="A143" s="136"/>
      <c r="B143" s="136"/>
      <c r="C143" s="136"/>
      <c r="D143" s="136"/>
      <c r="E143" s="136"/>
      <c r="F143" s="136"/>
      <c r="G143" s="136"/>
      <c r="H143" s="136"/>
      <c r="I143" s="136"/>
    </row>
    <row r="144" spans="1:9">
      <c r="A144" s="228" t="s">
        <v>729</v>
      </c>
      <c r="B144" s="228"/>
      <c r="C144" s="228"/>
      <c r="D144" s="228"/>
      <c r="E144" s="228"/>
      <c r="F144" s="228"/>
      <c r="G144" s="228"/>
      <c r="H144" s="228"/>
      <c r="I144" s="228"/>
    </row>
    <row r="145" spans="1:9">
      <c r="A145" s="228"/>
      <c r="B145" s="228"/>
      <c r="C145" s="228"/>
      <c r="D145" s="228"/>
      <c r="E145" s="228"/>
      <c r="F145" s="228"/>
      <c r="G145" s="228"/>
      <c r="H145" s="228"/>
      <c r="I145" s="228"/>
    </row>
    <row r="146" spans="1:9" ht="5.25" customHeight="1">
      <c r="A146" s="136"/>
      <c r="B146" s="136"/>
      <c r="C146" s="136"/>
      <c r="D146" s="136"/>
      <c r="E146" s="136"/>
      <c r="F146" s="136"/>
      <c r="G146" s="136"/>
      <c r="H146" s="136"/>
      <c r="I146" s="136"/>
    </row>
    <row r="147" spans="1:9">
      <c r="A147" s="136"/>
      <c r="B147" s="145" t="s">
        <v>687</v>
      </c>
      <c r="C147" s="136"/>
      <c r="D147" s="136"/>
      <c r="E147" s="136"/>
      <c r="F147" s="136"/>
      <c r="G147" s="136"/>
      <c r="H147" s="136"/>
      <c r="I147" s="136"/>
    </row>
    <row r="148" spans="1:9">
      <c r="A148" s="136"/>
      <c r="B148" s="145" t="s">
        <v>688</v>
      </c>
      <c r="C148" s="136"/>
      <c r="D148" s="136"/>
      <c r="E148" s="136"/>
      <c r="F148" s="136"/>
      <c r="G148" s="136"/>
      <c r="H148" s="136"/>
      <c r="I148" s="136"/>
    </row>
    <row r="149" spans="1:9">
      <c r="A149" s="136"/>
      <c r="B149" s="136"/>
      <c r="C149" s="136"/>
      <c r="D149" s="136"/>
      <c r="E149" s="136"/>
      <c r="F149" s="136"/>
      <c r="G149" s="136"/>
      <c r="H149" s="136"/>
      <c r="I149" s="136"/>
    </row>
    <row r="150" spans="1:9">
      <c r="A150" s="228" t="s">
        <v>689</v>
      </c>
      <c r="B150" s="228"/>
      <c r="C150" s="228"/>
      <c r="D150" s="228"/>
      <c r="E150" s="228"/>
      <c r="F150" s="228"/>
      <c r="G150" s="228"/>
      <c r="H150" s="228"/>
      <c r="I150" s="228"/>
    </row>
    <row r="151" spans="1:9">
      <c r="A151" s="228"/>
      <c r="B151" s="228"/>
      <c r="C151" s="228"/>
      <c r="D151" s="228"/>
      <c r="E151" s="228"/>
      <c r="F151" s="228"/>
      <c r="G151" s="228"/>
      <c r="H151" s="228"/>
      <c r="I151" s="228"/>
    </row>
    <row r="152" spans="1:9">
      <c r="A152" s="136"/>
      <c r="B152" s="136"/>
      <c r="C152" s="136"/>
      <c r="D152" s="136"/>
      <c r="E152" s="136"/>
      <c r="F152" s="136"/>
      <c r="G152" s="136"/>
      <c r="H152" s="136"/>
      <c r="I152" s="136"/>
    </row>
    <row r="153" spans="1:9">
      <c r="A153" s="136"/>
      <c r="B153" s="136"/>
      <c r="C153" s="136"/>
      <c r="D153" s="136"/>
      <c r="E153" s="136"/>
      <c r="F153" s="136"/>
      <c r="G153" s="136"/>
      <c r="H153" s="136"/>
      <c r="I153" s="136"/>
    </row>
    <row r="154" spans="1:9">
      <c r="A154" s="136"/>
      <c r="B154" s="136"/>
      <c r="C154" s="136"/>
      <c r="D154" s="136"/>
      <c r="E154" s="136"/>
      <c r="F154" s="136"/>
      <c r="G154" s="136"/>
      <c r="H154" s="136"/>
      <c r="I154" s="136"/>
    </row>
    <row r="155" spans="1:9">
      <c r="A155" s="136"/>
      <c r="B155" s="136"/>
      <c r="C155" s="136"/>
      <c r="D155" s="136"/>
      <c r="E155" s="136"/>
      <c r="F155" s="136"/>
      <c r="G155" s="136"/>
      <c r="H155" s="136"/>
      <c r="I155" s="136"/>
    </row>
    <row r="156" spans="1:9">
      <c r="A156" s="136"/>
      <c r="B156" s="136"/>
      <c r="C156" s="136"/>
      <c r="D156" s="136"/>
      <c r="E156" s="136"/>
      <c r="F156" s="136"/>
      <c r="G156" s="136"/>
      <c r="H156" s="136"/>
      <c r="I156" s="136"/>
    </row>
    <row r="157" spans="1:9">
      <c r="A157" s="136"/>
      <c r="B157" s="136"/>
      <c r="C157" s="136"/>
      <c r="D157" s="136"/>
      <c r="E157" s="136"/>
      <c r="F157" s="136"/>
      <c r="G157" s="136"/>
      <c r="H157" s="136"/>
      <c r="I157" s="136"/>
    </row>
    <row r="158" spans="1:9">
      <c r="A158" s="136"/>
      <c r="B158" s="136"/>
      <c r="C158" s="136"/>
      <c r="D158" s="136"/>
      <c r="E158" s="136"/>
      <c r="F158" s="136"/>
      <c r="G158" s="136"/>
      <c r="H158" s="136"/>
      <c r="I158" s="136"/>
    </row>
    <row r="159" spans="1:9">
      <c r="A159" s="136"/>
      <c r="B159" s="136"/>
      <c r="C159" s="136"/>
      <c r="D159" s="136"/>
      <c r="E159" s="136"/>
      <c r="F159" s="136"/>
      <c r="G159" s="136"/>
      <c r="H159" s="136"/>
      <c r="I159" s="136"/>
    </row>
    <row r="160" spans="1:9">
      <c r="A160" s="136"/>
      <c r="B160" s="136"/>
      <c r="C160" s="136"/>
      <c r="D160" s="136"/>
      <c r="E160" s="136"/>
      <c r="F160" s="136"/>
      <c r="G160" s="136"/>
      <c r="H160" s="136"/>
      <c r="I160" s="136"/>
    </row>
    <row r="161" spans="1:9">
      <c r="A161" s="136"/>
      <c r="B161" s="136"/>
      <c r="C161" s="136"/>
      <c r="D161" s="136"/>
      <c r="E161" s="136"/>
      <c r="F161" s="136"/>
      <c r="G161" s="136"/>
      <c r="H161" s="136"/>
      <c r="I161" s="136"/>
    </row>
    <row r="162" spans="1:9">
      <c r="A162" s="136"/>
      <c r="B162" s="136"/>
      <c r="C162" s="136"/>
      <c r="D162" s="136"/>
      <c r="E162" s="136"/>
      <c r="F162" s="136"/>
      <c r="G162" s="136"/>
      <c r="H162" s="136"/>
      <c r="I162" s="136"/>
    </row>
    <row r="163" spans="1:9">
      <c r="A163" s="136"/>
      <c r="B163" s="136"/>
      <c r="C163" s="136"/>
      <c r="D163" s="136"/>
      <c r="E163" s="136"/>
      <c r="F163" s="136"/>
      <c r="G163" s="136"/>
      <c r="H163" s="136"/>
      <c r="I163" s="136"/>
    </row>
    <row r="164" spans="1:9">
      <c r="A164" s="136"/>
      <c r="B164" s="136"/>
      <c r="C164" s="136"/>
      <c r="D164" s="136"/>
      <c r="E164" s="136"/>
      <c r="F164" s="136"/>
      <c r="G164" s="136"/>
      <c r="H164" s="136"/>
      <c r="I164" s="136"/>
    </row>
    <row r="165" spans="1:9">
      <c r="A165" s="136"/>
      <c r="B165" s="136"/>
      <c r="C165" s="136"/>
      <c r="D165" s="136"/>
      <c r="E165" s="136"/>
      <c r="F165" s="136"/>
      <c r="G165" s="136"/>
      <c r="H165" s="136"/>
      <c r="I165" s="136"/>
    </row>
    <row r="166" spans="1:9">
      <c r="A166" s="136"/>
      <c r="B166" s="136"/>
      <c r="C166" s="136"/>
      <c r="D166" s="136"/>
      <c r="E166" s="136"/>
      <c r="F166" s="136"/>
      <c r="G166" s="136"/>
      <c r="H166" s="136"/>
      <c r="I166" s="136"/>
    </row>
    <row r="167" spans="1:9">
      <c r="A167" s="136"/>
      <c r="B167" s="136"/>
      <c r="C167" s="136"/>
      <c r="D167" s="136"/>
      <c r="E167" s="136"/>
      <c r="F167" s="136"/>
      <c r="G167" s="136"/>
      <c r="H167" s="136"/>
      <c r="I167" s="136"/>
    </row>
    <row r="168" spans="1:9">
      <c r="A168" s="136"/>
      <c r="B168" s="136"/>
      <c r="C168" s="136"/>
      <c r="D168" s="136"/>
      <c r="E168" s="136"/>
      <c r="F168" s="136"/>
      <c r="G168" s="136"/>
      <c r="H168" s="136"/>
      <c r="I168" s="136"/>
    </row>
    <row r="169" spans="1:9">
      <c r="A169" s="136"/>
      <c r="B169" s="136"/>
      <c r="C169" s="136"/>
      <c r="D169" s="136"/>
      <c r="E169" s="136"/>
      <c r="F169" s="136"/>
      <c r="G169" s="136"/>
      <c r="H169" s="136"/>
      <c r="I169" s="136"/>
    </row>
    <row r="170" spans="1:9" ht="15">
      <c r="A170" s="143" t="s">
        <v>690</v>
      </c>
      <c r="B170" s="136"/>
      <c r="C170" s="136"/>
      <c r="D170" s="136"/>
      <c r="E170" s="136"/>
      <c r="F170" s="136"/>
      <c r="G170" s="136"/>
      <c r="H170" s="136"/>
      <c r="I170" s="136"/>
    </row>
    <row r="171" spans="1:9">
      <c r="A171" s="136"/>
      <c r="B171" s="136"/>
      <c r="C171" s="136"/>
      <c r="D171" s="136"/>
      <c r="E171" s="136"/>
      <c r="F171" s="136"/>
      <c r="G171" s="136"/>
      <c r="H171" s="136"/>
      <c r="I171" s="136"/>
    </row>
    <row r="172" spans="1:9">
      <c r="A172" s="228" t="s">
        <v>811</v>
      </c>
      <c r="B172" s="228"/>
      <c r="C172" s="228"/>
      <c r="D172" s="228"/>
      <c r="E172" s="228"/>
      <c r="F172" s="228"/>
      <c r="G172" s="228"/>
      <c r="H172" s="228"/>
      <c r="I172" s="228"/>
    </row>
    <row r="173" spans="1:9">
      <c r="A173" s="228"/>
      <c r="B173" s="228"/>
      <c r="C173" s="228"/>
      <c r="D173" s="228"/>
      <c r="E173" s="228"/>
      <c r="F173" s="228"/>
      <c r="G173" s="228"/>
      <c r="H173" s="228"/>
      <c r="I173" s="228"/>
    </row>
    <row r="174" spans="1:9">
      <c r="A174" s="228"/>
      <c r="B174" s="228"/>
      <c r="C174" s="228"/>
      <c r="D174" s="228"/>
      <c r="E174" s="228"/>
      <c r="F174" s="228"/>
      <c r="G174" s="228"/>
      <c r="H174" s="228"/>
      <c r="I174" s="228"/>
    </row>
    <row r="175" spans="1:9">
      <c r="A175" s="136"/>
      <c r="B175" s="136"/>
      <c r="C175" s="136"/>
      <c r="D175" s="136"/>
      <c r="E175" s="136"/>
      <c r="F175" s="136"/>
      <c r="G175" s="136"/>
      <c r="H175" s="136"/>
      <c r="I175" s="136"/>
    </row>
    <row r="176" spans="1:9" ht="15">
      <c r="A176" s="143" t="s">
        <v>691</v>
      </c>
      <c r="B176" s="136"/>
      <c r="C176" s="136"/>
      <c r="D176" s="136"/>
      <c r="E176" s="136"/>
      <c r="F176" s="136"/>
      <c r="G176" s="136"/>
      <c r="H176" s="136"/>
      <c r="I176" s="136"/>
    </row>
    <row r="177" spans="1:9" ht="7.5" customHeight="1">
      <c r="A177" s="136"/>
      <c r="B177" s="136"/>
      <c r="C177" s="136"/>
      <c r="D177" s="136"/>
      <c r="E177" s="136"/>
      <c r="F177" s="136"/>
      <c r="G177" s="136"/>
      <c r="H177" s="136"/>
      <c r="I177" s="136"/>
    </row>
    <row r="178" spans="1:9">
      <c r="A178" s="136"/>
      <c r="B178" s="142" t="s">
        <v>692</v>
      </c>
      <c r="C178" s="136"/>
      <c r="D178" s="136"/>
      <c r="E178" s="136"/>
      <c r="F178" s="136"/>
      <c r="G178" s="136"/>
      <c r="H178" s="136"/>
      <c r="I178" s="136"/>
    </row>
    <row r="179" spans="1:9">
      <c r="A179" s="136"/>
      <c r="B179" s="142" t="s">
        <v>242</v>
      </c>
      <c r="C179" s="136"/>
      <c r="D179" s="136"/>
      <c r="E179" s="136"/>
      <c r="F179" s="136"/>
      <c r="G179" s="136"/>
      <c r="H179" s="136"/>
      <c r="I179" s="136"/>
    </row>
    <row r="180" spans="1:9">
      <c r="A180" s="136"/>
      <c r="B180" s="142" t="s">
        <v>693</v>
      </c>
      <c r="C180" s="136"/>
      <c r="D180" s="136"/>
      <c r="E180" s="136"/>
      <c r="F180" s="136"/>
      <c r="G180" s="136"/>
      <c r="H180" s="136"/>
      <c r="I180" s="136"/>
    </row>
    <row r="181" spans="1:9">
      <c r="A181" s="136"/>
      <c r="B181" s="142" t="s">
        <v>38</v>
      </c>
      <c r="C181" s="136"/>
      <c r="D181" s="136"/>
      <c r="E181" s="136"/>
      <c r="F181" s="136"/>
      <c r="G181" s="136"/>
      <c r="H181" s="136"/>
      <c r="I181" s="136"/>
    </row>
    <row r="182" spans="1:9">
      <c r="A182" s="136"/>
      <c r="B182" s="142" t="s">
        <v>694</v>
      </c>
      <c r="C182" s="136"/>
      <c r="D182" s="136"/>
      <c r="E182" s="136"/>
      <c r="F182" s="136"/>
      <c r="G182" s="136"/>
      <c r="H182" s="136"/>
      <c r="I182" s="136"/>
    </row>
    <row r="183" spans="1:9">
      <c r="A183" s="136"/>
      <c r="B183" s="142" t="s">
        <v>695</v>
      </c>
      <c r="C183" s="136"/>
      <c r="D183" s="136"/>
      <c r="E183" s="136"/>
      <c r="F183" s="136"/>
      <c r="G183" s="136"/>
      <c r="H183" s="136"/>
      <c r="I183" s="136"/>
    </row>
    <row r="184" spans="1:9">
      <c r="A184" s="136"/>
      <c r="B184" s="142" t="s">
        <v>105</v>
      </c>
      <c r="C184" s="136"/>
      <c r="D184" s="136"/>
      <c r="E184" s="136"/>
      <c r="F184" s="136"/>
      <c r="G184" s="136"/>
      <c r="H184" s="136"/>
      <c r="I184" s="136"/>
    </row>
    <row r="185" spans="1:9">
      <c r="A185" s="136"/>
      <c r="B185" s="142" t="s">
        <v>106</v>
      </c>
      <c r="C185" s="136"/>
      <c r="D185" s="136"/>
      <c r="E185" s="136"/>
      <c r="F185" s="136"/>
      <c r="G185" s="136"/>
      <c r="H185" s="136"/>
      <c r="I185" s="136"/>
    </row>
    <row r="186" spans="1:9">
      <c r="A186" s="136"/>
      <c r="B186" s="142" t="s">
        <v>121</v>
      </c>
      <c r="C186" s="136"/>
      <c r="D186" s="136"/>
      <c r="E186" s="136"/>
      <c r="F186" s="136"/>
      <c r="G186" s="136"/>
      <c r="H186" s="136"/>
      <c r="I186" s="136"/>
    </row>
    <row r="187" spans="1:9">
      <c r="A187" s="136"/>
      <c r="B187" s="142" t="s">
        <v>299</v>
      </c>
      <c r="C187" s="136"/>
      <c r="D187" s="136"/>
      <c r="E187" s="136"/>
      <c r="F187" s="136"/>
      <c r="G187" s="136"/>
      <c r="H187" s="136"/>
      <c r="I187" s="136"/>
    </row>
    <row r="188" spans="1:9">
      <c r="A188" s="136"/>
      <c r="B188" s="142" t="s">
        <v>696</v>
      </c>
      <c r="C188" s="136"/>
      <c r="D188" s="136"/>
      <c r="E188" s="136"/>
      <c r="F188" s="136"/>
      <c r="G188" s="136"/>
      <c r="H188" s="136"/>
      <c r="I188" s="136"/>
    </row>
    <row r="189" spans="1:9">
      <c r="A189" s="136"/>
      <c r="B189" s="142" t="s">
        <v>358</v>
      </c>
      <c r="C189" s="136"/>
      <c r="D189" s="136"/>
      <c r="E189" s="136"/>
      <c r="F189" s="136"/>
      <c r="G189" s="136"/>
      <c r="H189" s="136"/>
      <c r="I189" s="136"/>
    </row>
    <row r="190" spans="1:9">
      <c r="A190" s="136"/>
      <c r="B190" s="142" t="s">
        <v>595</v>
      </c>
      <c r="C190" s="136"/>
      <c r="D190" s="136"/>
      <c r="E190" s="136"/>
      <c r="F190" s="136"/>
      <c r="G190" s="136"/>
      <c r="H190" s="136"/>
      <c r="I190" s="136"/>
    </row>
    <row r="191" spans="1:9">
      <c r="A191" s="136"/>
      <c r="B191" s="136"/>
      <c r="C191" s="136"/>
      <c r="D191" s="136"/>
      <c r="E191" s="136"/>
      <c r="F191" s="136"/>
      <c r="G191" s="136"/>
      <c r="H191" s="136"/>
      <c r="I191" s="136"/>
    </row>
    <row r="192" spans="1:9" ht="15">
      <c r="A192" s="143" t="s">
        <v>697</v>
      </c>
      <c r="B192" s="136"/>
      <c r="C192" s="136"/>
      <c r="D192" s="136"/>
      <c r="E192" s="136"/>
      <c r="F192" s="136"/>
      <c r="G192" s="136"/>
      <c r="H192" s="136"/>
      <c r="I192" s="136"/>
    </row>
    <row r="193" spans="1:9">
      <c r="A193" s="136"/>
      <c r="B193" s="136"/>
      <c r="C193" s="136"/>
      <c r="D193" s="136"/>
      <c r="E193" s="136"/>
      <c r="F193" s="136"/>
      <c r="G193" s="136"/>
      <c r="H193" s="136"/>
      <c r="I193" s="136"/>
    </row>
    <row r="194" spans="1:9">
      <c r="A194" s="228" t="s">
        <v>812</v>
      </c>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136"/>
      <c r="B198" s="136"/>
      <c r="C198" s="136"/>
      <c r="D198" s="136"/>
      <c r="E198" s="136"/>
      <c r="F198" s="136"/>
      <c r="G198" s="136"/>
      <c r="H198" s="136"/>
      <c r="I198" s="136"/>
    </row>
    <row r="199" spans="1:9" ht="15">
      <c r="A199" s="143" t="s">
        <v>698</v>
      </c>
      <c r="B199" s="136"/>
      <c r="C199" s="136"/>
      <c r="D199" s="136"/>
      <c r="E199" s="136"/>
      <c r="F199" s="136"/>
      <c r="G199" s="136"/>
      <c r="H199" s="136"/>
      <c r="I199" s="136"/>
    </row>
    <row r="200" spans="1:9">
      <c r="A200" s="136"/>
      <c r="B200" s="136"/>
      <c r="C200" s="136"/>
      <c r="D200" s="136"/>
      <c r="E200" s="136"/>
      <c r="F200" s="136"/>
      <c r="G200" s="136"/>
      <c r="H200" s="136"/>
      <c r="I200" s="136"/>
    </row>
    <row r="201" spans="1:9">
      <c r="A201" s="142" t="s">
        <v>699</v>
      </c>
      <c r="B201" s="136"/>
      <c r="C201" s="136"/>
      <c r="D201" s="136"/>
      <c r="E201" s="136"/>
      <c r="F201" s="136"/>
      <c r="G201" s="136"/>
      <c r="H201" s="136"/>
      <c r="I201" s="136"/>
    </row>
    <row r="202" spans="1:9">
      <c r="A202" s="136"/>
      <c r="B202" s="136"/>
      <c r="C202" s="136"/>
      <c r="D202" s="136"/>
      <c r="E202" s="136"/>
      <c r="F202" s="136"/>
      <c r="G202" s="136"/>
      <c r="H202" s="136"/>
      <c r="I202" s="136"/>
    </row>
    <row r="203" spans="1:9" ht="17.25" customHeight="1">
      <c r="A203" s="146" t="s">
        <v>98</v>
      </c>
      <c r="B203" s="228" t="s">
        <v>813</v>
      </c>
      <c r="C203" s="228"/>
      <c r="D203" s="228"/>
      <c r="E203" s="228"/>
      <c r="F203" s="228"/>
      <c r="G203" s="228"/>
      <c r="H203" s="228"/>
      <c r="I203" s="228"/>
    </row>
    <row r="204" spans="1:9">
      <c r="A204" s="136"/>
      <c r="B204" s="228"/>
      <c r="C204" s="228"/>
      <c r="D204" s="228"/>
      <c r="E204" s="228"/>
      <c r="F204" s="228"/>
      <c r="G204" s="228"/>
      <c r="H204" s="228"/>
      <c r="I204" s="228"/>
    </row>
    <row r="205" spans="1:9">
      <c r="A205" s="136"/>
      <c r="B205" s="228"/>
      <c r="C205" s="228"/>
      <c r="D205" s="228"/>
      <c r="E205" s="228"/>
      <c r="F205" s="228"/>
      <c r="G205" s="228"/>
      <c r="H205" s="228"/>
      <c r="I205" s="228"/>
    </row>
    <row r="206" spans="1:9">
      <c r="A206" s="136"/>
      <c r="B206" s="228"/>
      <c r="C206" s="228"/>
      <c r="D206" s="228"/>
      <c r="E206" s="228"/>
      <c r="F206" s="228"/>
      <c r="G206" s="228"/>
      <c r="H206" s="228"/>
      <c r="I206" s="228"/>
    </row>
    <row r="207" spans="1:9">
      <c r="A207" s="136"/>
      <c r="B207" s="228"/>
      <c r="C207" s="228"/>
      <c r="D207" s="228"/>
      <c r="E207" s="228"/>
      <c r="F207" s="228"/>
      <c r="G207" s="228"/>
      <c r="H207" s="228"/>
      <c r="I207" s="228"/>
    </row>
    <row r="208" spans="1:9">
      <c r="A208" s="136"/>
      <c r="B208" s="228"/>
      <c r="C208" s="228"/>
      <c r="D208" s="228"/>
      <c r="E208" s="228"/>
      <c r="F208" s="228"/>
      <c r="G208" s="228"/>
      <c r="H208" s="228"/>
      <c r="I208" s="228"/>
    </row>
    <row r="209" spans="1:9">
      <c r="A209" s="136"/>
      <c r="B209" s="228"/>
      <c r="C209" s="228"/>
      <c r="D209" s="228"/>
      <c r="E209" s="228"/>
      <c r="F209" s="228"/>
      <c r="G209" s="228"/>
      <c r="H209" s="228"/>
      <c r="I209" s="228"/>
    </row>
    <row r="210" spans="1:9">
      <c r="A210" s="136"/>
      <c r="B210" s="228"/>
      <c r="C210" s="228"/>
      <c r="D210" s="228"/>
      <c r="E210" s="228"/>
      <c r="F210" s="228"/>
      <c r="G210" s="228"/>
      <c r="H210" s="228"/>
      <c r="I210" s="228"/>
    </row>
    <row r="211" spans="1:9" ht="5.25" customHeight="1">
      <c r="A211" s="136"/>
      <c r="B211" s="141"/>
      <c r="C211" s="141"/>
      <c r="D211" s="141"/>
      <c r="E211" s="141"/>
      <c r="F211" s="141"/>
      <c r="G211" s="141"/>
      <c r="H211" s="141"/>
      <c r="I211" s="141"/>
    </row>
    <row r="212" spans="1:9">
      <c r="A212" s="136"/>
      <c r="B212" s="228" t="s">
        <v>700</v>
      </c>
      <c r="C212" s="228"/>
      <c r="D212" s="228"/>
      <c r="E212" s="228"/>
      <c r="F212" s="228"/>
      <c r="G212" s="228"/>
      <c r="H212" s="228"/>
      <c r="I212" s="228"/>
    </row>
    <row r="213" spans="1:9">
      <c r="A213" s="136"/>
      <c r="B213" s="228"/>
      <c r="C213" s="228"/>
      <c r="D213" s="228"/>
      <c r="E213" s="228"/>
      <c r="F213" s="228"/>
      <c r="G213" s="228"/>
      <c r="H213" s="228"/>
      <c r="I213" s="228"/>
    </row>
    <row r="214" spans="1:9">
      <c r="A214" s="136"/>
      <c r="B214" s="228"/>
      <c r="C214" s="228"/>
      <c r="D214" s="228"/>
      <c r="E214" s="228"/>
      <c r="F214" s="228"/>
      <c r="G214" s="228"/>
      <c r="H214" s="228"/>
      <c r="I214" s="228"/>
    </row>
    <row r="215" spans="1:9">
      <c r="A215" s="136"/>
      <c r="B215" s="136"/>
      <c r="C215" s="136"/>
      <c r="D215" s="136"/>
      <c r="E215" s="136"/>
      <c r="F215" s="136"/>
      <c r="G215" s="136"/>
      <c r="H215" s="136"/>
      <c r="I215" s="136"/>
    </row>
    <row r="216" spans="1:9">
      <c r="A216" s="146" t="s">
        <v>99</v>
      </c>
      <c r="B216" s="228" t="s">
        <v>814</v>
      </c>
      <c r="C216" s="228"/>
      <c r="D216" s="228"/>
      <c r="E216" s="228"/>
      <c r="F216" s="228"/>
      <c r="G216" s="228"/>
      <c r="H216" s="228"/>
      <c r="I216" s="228"/>
    </row>
    <row r="217" spans="1:9">
      <c r="A217" s="136"/>
      <c r="B217" s="228"/>
      <c r="C217" s="228"/>
      <c r="D217" s="228"/>
      <c r="E217" s="228"/>
      <c r="F217" s="228"/>
      <c r="G217" s="228"/>
      <c r="H217" s="228"/>
      <c r="I217" s="228"/>
    </row>
    <row r="218" spans="1:9">
      <c r="A218" s="136"/>
      <c r="B218" s="228"/>
      <c r="C218" s="228"/>
      <c r="D218" s="228"/>
      <c r="E218" s="228"/>
      <c r="F218" s="228"/>
      <c r="G218" s="228"/>
      <c r="H218" s="228"/>
      <c r="I218" s="228"/>
    </row>
    <row r="219" spans="1:9">
      <c r="A219" s="136"/>
      <c r="B219" s="228"/>
      <c r="C219" s="228"/>
      <c r="D219" s="228"/>
      <c r="E219" s="228"/>
      <c r="F219" s="228"/>
      <c r="G219" s="228"/>
      <c r="H219" s="228"/>
      <c r="I219" s="228"/>
    </row>
    <row r="220" spans="1:9">
      <c r="A220" s="136"/>
      <c r="B220" s="228"/>
      <c r="C220" s="228"/>
      <c r="D220" s="228"/>
      <c r="E220" s="228"/>
      <c r="F220" s="228"/>
      <c r="G220" s="228"/>
      <c r="H220" s="228"/>
      <c r="I220" s="228"/>
    </row>
    <row r="221" spans="1:9" ht="6.75" customHeight="1">
      <c r="A221" s="136"/>
      <c r="B221" s="136"/>
      <c r="C221" s="136"/>
      <c r="D221" s="136"/>
      <c r="E221" s="136"/>
      <c r="F221" s="136"/>
      <c r="G221" s="136"/>
      <c r="H221" s="136"/>
      <c r="I221" s="136"/>
    </row>
    <row r="222" spans="1:9">
      <c r="A222" s="136"/>
      <c r="B222" s="229" t="s">
        <v>815</v>
      </c>
      <c r="C222" s="229"/>
      <c r="D222" s="229"/>
      <c r="E222" s="229"/>
      <c r="F222" s="229"/>
      <c r="G222" s="229"/>
      <c r="H222" s="229"/>
      <c r="I222" s="229"/>
    </row>
    <row r="223" spans="1:9">
      <c r="A223" s="136"/>
      <c r="B223" s="229"/>
      <c r="C223" s="229"/>
      <c r="D223" s="229"/>
      <c r="E223" s="229"/>
      <c r="F223" s="229"/>
      <c r="G223" s="229"/>
      <c r="H223" s="229"/>
      <c r="I223" s="229"/>
    </row>
    <row r="224" spans="1:9">
      <c r="A224" s="136"/>
      <c r="B224" s="229"/>
      <c r="C224" s="229"/>
      <c r="D224" s="229"/>
      <c r="E224" s="229"/>
      <c r="F224" s="229"/>
      <c r="G224" s="229"/>
      <c r="H224" s="229"/>
      <c r="I224" s="229"/>
    </row>
    <row r="225" spans="1:9" ht="10.5" customHeight="1">
      <c r="A225" s="136"/>
      <c r="B225" s="136"/>
      <c r="C225" s="136"/>
      <c r="D225" s="136"/>
      <c r="E225" s="136"/>
      <c r="F225" s="136"/>
      <c r="G225" s="136"/>
      <c r="H225" s="136"/>
      <c r="I225" s="136"/>
    </row>
    <row r="226" spans="1:9">
      <c r="A226" s="228" t="s">
        <v>701</v>
      </c>
      <c r="B226" s="228"/>
      <c r="C226" s="228"/>
      <c r="D226" s="228"/>
      <c r="E226" s="228"/>
      <c r="F226" s="228"/>
      <c r="G226" s="228"/>
      <c r="H226" s="228"/>
      <c r="I226" s="228"/>
    </row>
    <row r="227" spans="1:9">
      <c r="A227" s="228"/>
      <c r="B227" s="228"/>
      <c r="C227" s="228"/>
      <c r="D227" s="228"/>
      <c r="E227" s="228"/>
      <c r="F227" s="228"/>
      <c r="G227" s="228"/>
      <c r="H227" s="228"/>
      <c r="I227" s="228"/>
    </row>
    <row r="228" spans="1:9">
      <c r="A228" s="136"/>
      <c r="B228" s="136"/>
      <c r="C228" s="136"/>
      <c r="D228" s="136"/>
      <c r="E228" s="136"/>
      <c r="F228" s="136"/>
      <c r="G228" s="136"/>
      <c r="H228" s="136"/>
      <c r="I228" s="136"/>
    </row>
    <row r="229" spans="1:9" ht="15">
      <c r="A229" s="143" t="s">
        <v>702</v>
      </c>
      <c r="B229" s="136"/>
      <c r="C229" s="136"/>
      <c r="D229" s="136"/>
      <c r="E229" s="136"/>
      <c r="F229" s="136"/>
      <c r="G229" s="136"/>
      <c r="H229" s="136"/>
      <c r="I229" s="136"/>
    </row>
    <row r="230" spans="1:9" ht="9.75" customHeight="1">
      <c r="A230" s="136"/>
      <c r="B230" s="136"/>
      <c r="C230" s="136"/>
      <c r="D230" s="136"/>
      <c r="E230" s="136"/>
      <c r="F230" s="136"/>
      <c r="G230" s="136"/>
      <c r="H230" s="136"/>
      <c r="I230" s="136"/>
    </row>
    <row r="231" spans="1:9" ht="15" customHeight="1">
      <c r="A231" s="228" t="s">
        <v>816</v>
      </c>
      <c r="B231" s="228"/>
      <c r="C231" s="228"/>
      <c r="D231" s="228"/>
      <c r="E231" s="228"/>
      <c r="F231" s="228"/>
      <c r="G231" s="228"/>
      <c r="H231" s="228"/>
      <c r="I231" s="228"/>
    </row>
    <row r="232" spans="1:9">
      <c r="A232" s="228"/>
      <c r="B232" s="228"/>
      <c r="C232" s="228"/>
      <c r="D232" s="228"/>
      <c r="E232" s="228"/>
      <c r="F232" s="228"/>
      <c r="G232" s="228"/>
      <c r="H232" s="228"/>
      <c r="I232" s="228"/>
    </row>
    <row r="233" spans="1:9">
      <c r="A233" s="228"/>
      <c r="B233" s="228"/>
      <c r="C233" s="228"/>
      <c r="D233" s="228"/>
      <c r="E233" s="228"/>
      <c r="F233" s="228"/>
      <c r="G233" s="228"/>
      <c r="H233" s="228"/>
      <c r="I233" s="228"/>
    </row>
    <row r="234" spans="1:9">
      <c r="A234" s="228"/>
      <c r="B234" s="228"/>
      <c r="C234" s="228"/>
      <c r="D234" s="228"/>
      <c r="E234" s="228"/>
      <c r="F234" s="228"/>
      <c r="G234" s="228"/>
      <c r="H234" s="228"/>
      <c r="I234" s="228"/>
    </row>
    <row r="235" spans="1:9">
      <c r="A235" s="228"/>
      <c r="B235" s="228"/>
      <c r="C235" s="228"/>
      <c r="D235" s="228"/>
      <c r="E235" s="228"/>
      <c r="F235" s="228"/>
      <c r="G235" s="228"/>
      <c r="H235" s="228"/>
      <c r="I235" s="228"/>
    </row>
    <row r="236" spans="1:9">
      <c r="A236" s="228"/>
      <c r="B236" s="228"/>
      <c r="C236" s="228"/>
      <c r="D236" s="228"/>
      <c r="E236" s="228"/>
      <c r="F236" s="228"/>
      <c r="G236" s="228"/>
      <c r="H236" s="228"/>
      <c r="I236" s="228"/>
    </row>
  </sheetData>
  <mergeCells count="39">
    <mergeCell ref="A87:I90"/>
    <mergeCell ref="A43:I46"/>
    <mergeCell ref="A226:I227"/>
    <mergeCell ref="A150:I151"/>
    <mergeCell ref="A172:I174"/>
    <mergeCell ref="A194:I197"/>
    <mergeCell ref="B212:I214"/>
    <mergeCell ref="B216:I220"/>
    <mergeCell ref="B203:I210"/>
    <mergeCell ref="A81:I85"/>
    <mergeCell ref="A231:I236"/>
    <mergeCell ref="A144:I145"/>
    <mergeCell ref="A92:I95"/>
    <mergeCell ref="A97:I99"/>
    <mergeCell ref="A101:I104"/>
    <mergeCell ref="A113:I114"/>
    <mergeCell ref="A116:I117"/>
    <mergeCell ref="A119:I121"/>
    <mergeCell ref="A125:I129"/>
    <mergeCell ref="A131:I133"/>
    <mergeCell ref="A135:I138"/>
    <mergeCell ref="A140:I142"/>
    <mergeCell ref="A108:I111"/>
    <mergeCell ref="B222:I224"/>
    <mergeCell ref="A1:I1"/>
    <mergeCell ref="A2:I2"/>
    <mergeCell ref="A3:I3"/>
    <mergeCell ref="A7:I9"/>
    <mergeCell ref="A13:I15"/>
    <mergeCell ref="B17:I20"/>
    <mergeCell ref="A48:I50"/>
    <mergeCell ref="A52:I55"/>
    <mergeCell ref="A72:I73"/>
    <mergeCell ref="A75:I77"/>
    <mergeCell ref="A67:I70"/>
    <mergeCell ref="B22:I25"/>
    <mergeCell ref="B27:I29"/>
    <mergeCell ref="A31:I35"/>
    <mergeCell ref="A37:I39"/>
  </mergeCells>
  <hyperlinks>
    <hyperlink ref="A60" r:id="rId1"/>
    <hyperlink ref="A63"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R1345"/>
  <sheetViews>
    <sheetView showGridLines="0" zoomScaleNormal="100" workbookViewId="0">
      <pane ySplit="4" topLeftCell="A5" activePane="bottomLeft" state="frozen"/>
      <selection activeCell="B2" sqref="B2:L2"/>
      <selection pane="bottomLeft" activeCell="L8" sqref="L8"/>
    </sheetView>
  </sheetViews>
  <sheetFormatPr defaultColWidth="9.140625" defaultRowHeight="14.25"/>
  <cols>
    <col min="1" max="1" width="10.140625" style="27" customWidth="1"/>
    <col min="2" max="2" width="8.42578125" style="27" customWidth="1"/>
    <col min="3" max="3" width="8.5703125" style="27" customWidth="1"/>
    <col min="4" max="4" width="9" style="27" hidden="1" customWidth="1"/>
    <col min="5" max="5" width="9" style="27" customWidth="1"/>
    <col min="6" max="9" width="8.28515625" style="27" customWidth="1"/>
    <col min="10" max="10" width="9.7109375" style="27" customWidth="1"/>
    <col min="11" max="11" width="7.5703125" style="27" customWidth="1"/>
    <col min="12" max="12" width="10.7109375" style="27" customWidth="1"/>
    <col min="13" max="13" width="9.140625" style="27" customWidth="1"/>
    <col min="14" max="14" width="9.28515625" style="27" customWidth="1"/>
    <col min="15" max="15" width="2.85546875" style="27" customWidth="1"/>
    <col min="16" max="16" width="6" style="27" customWidth="1"/>
    <col min="17" max="17" width="2.140625" style="27" customWidth="1"/>
    <col min="18" max="18" width="9.140625" style="27" customWidth="1"/>
    <col min="19" max="16384" width="9.140625" style="27"/>
  </cols>
  <sheetData>
    <row r="1" spans="1:18" ht="15.75">
      <c r="A1" s="227" t="s">
        <v>617</v>
      </c>
      <c r="B1" s="227"/>
      <c r="C1" s="227"/>
      <c r="D1" s="227"/>
      <c r="E1" s="227"/>
      <c r="F1" s="227"/>
      <c r="G1" s="227"/>
      <c r="H1" s="227"/>
      <c r="I1" s="227"/>
      <c r="J1" s="227"/>
      <c r="K1" s="227"/>
      <c r="L1" s="227"/>
      <c r="M1" s="227"/>
      <c r="N1" s="227"/>
      <c r="O1" s="227"/>
    </row>
    <row r="2" spans="1:18" ht="15.75">
      <c r="A2" s="241" t="s">
        <v>732</v>
      </c>
      <c r="B2" s="241"/>
      <c r="C2" s="241"/>
      <c r="D2" s="241"/>
      <c r="E2" s="241"/>
      <c r="F2" s="241"/>
      <c r="G2" s="241"/>
      <c r="H2" s="241"/>
      <c r="I2" s="241"/>
      <c r="J2" s="241"/>
      <c r="K2" s="241"/>
      <c r="L2" s="241"/>
      <c r="M2" s="241"/>
      <c r="N2" s="241"/>
      <c r="O2" s="241"/>
    </row>
    <row r="3" spans="1:18" ht="15.75">
      <c r="A3" s="241" t="s">
        <v>109</v>
      </c>
      <c r="B3" s="241"/>
      <c r="C3" s="241"/>
      <c r="D3" s="241"/>
      <c r="E3" s="241"/>
      <c r="F3" s="241"/>
      <c r="G3" s="241"/>
      <c r="H3" s="241"/>
      <c r="I3" s="241"/>
      <c r="J3" s="241"/>
      <c r="K3" s="241"/>
      <c r="L3" s="241"/>
      <c r="M3" s="241"/>
      <c r="N3" s="241"/>
      <c r="O3" s="241"/>
    </row>
    <row r="4" spans="1:18" ht="15">
      <c r="A4" s="28"/>
      <c r="B4" s="28"/>
      <c r="C4" s="28"/>
      <c r="D4" s="28"/>
      <c r="E4" s="28"/>
      <c r="F4" s="28"/>
      <c r="G4" s="29"/>
      <c r="H4" s="29"/>
      <c r="I4" s="29"/>
      <c r="J4" s="28"/>
      <c r="K4" s="28"/>
      <c r="L4" s="247" t="s">
        <v>817</v>
      </c>
      <c r="M4" s="248"/>
      <c r="N4" s="248"/>
      <c r="O4" s="249"/>
      <c r="P4" s="30"/>
    </row>
    <row r="5" spans="1:18" ht="15">
      <c r="A5" s="173" t="s">
        <v>148</v>
      </c>
      <c r="B5" s="174"/>
      <c r="C5" s="174"/>
      <c r="D5" s="174"/>
      <c r="E5" s="174"/>
      <c r="F5" s="174"/>
      <c r="G5" s="175"/>
      <c r="H5" s="174"/>
      <c r="I5" s="174"/>
      <c r="J5" s="176"/>
      <c r="K5" s="174"/>
      <c r="L5" s="174"/>
      <c r="M5" s="174"/>
      <c r="N5" s="174"/>
      <c r="O5" s="174"/>
      <c r="P5" s="177"/>
      <c r="Q5" s="177"/>
      <c r="R5" s="177"/>
    </row>
    <row r="6" spans="1:18">
      <c r="A6" s="178" t="s">
        <v>45</v>
      </c>
      <c r="B6" s="179"/>
      <c r="C6" s="174"/>
      <c r="D6" s="174"/>
      <c r="E6" s="244" t="s">
        <v>730</v>
      </c>
      <c r="F6" s="244"/>
      <c r="G6" s="244"/>
      <c r="H6" s="244"/>
      <c r="I6" s="244"/>
      <c r="J6" s="244"/>
      <c r="K6" s="180" t="s">
        <v>150</v>
      </c>
      <c r="L6" s="174"/>
      <c r="M6" s="174"/>
      <c r="N6" s="174"/>
      <c r="O6" s="174"/>
      <c r="P6" s="177"/>
      <c r="Q6" s="177"/>
      <c r="R6" s="177"/>
    </row>
    <row r="7" spans="1:18">
      <c r="A7" s="179"/>
      <c r="B7" s="179"/>
      <c r="C7" s="174"/>
      <c r="D7" s="174"/>
      <c r="E7" s="174"/>
      <c r="F7" s="181"/>
      <c r="G7" s="181"/>
      <c r="H7" s="181"/>
      <c r="I7" s="181"/>
      <c r="J7" s="181"/>
      <c r="K7" s="174"/>
      <c r="L7" s="174"/>
      <c r="M7" s="174"/>
      <c r="N7" s="174"/>
      <c r="O7" s="174"/>
      <c r="P7" s="177"/>
      <c r="Q7" s="177"/>
      <c r="R7" s="177"/>
    </row>
    <row r="8" spans="1:18">
      <c r="A8" s="179" t="s">
        <v>46</v>
      </c>
      <c r="B8" s="179"/>
      <c r="C8" s="174"/>
      <c r="D8" s="174"/>
      <c r="E8" s="174"/>
      <c r="F8" s="174"/>
      <c r="G8" s="174"/>
      <c r="H8" s="174"/>
      <c r="I8" s="174"/>
      <c r="J8" s="174"/>
      <c r="K8" s="174"/>
      <c r="L8" s="174"/>
      <c r="M8" s="174"/>
      <c r="N8" s="174"/>
      <c r="O8" s="174"/>
      <c r="P8" s="177"/>
      <c r="Q8" s="177"/>
      <c r="R8" s="177"/>
    </row>
    <row r="9" spans="1:18">
      <c r="A9" s="179"/>
      <c r="B9" s="179"/>
      <c r="C9" s="174"/>
      <c r="D9" s="174"/>
      <c r="E9" s="174"/>
      <c r="F9" s="174"/>
      <c r="G9" s="174"/>
      <c r="H9" s="174"/>
      <c r="I9" s="174"/>
      <c r="J9" s="174"/>
      <c r="K9" s="174"/>
      <c r="L9" s="174"/>
      <c r="M9" s="174"/>
      <c r="N9" s="174"/>
      <c r="O9" s="174"/>
      <c r="P9" s="177"/>
      <c r="Q9" s="177"/>
      <c r="R9" s="177"/>
    </row>
    <row r="10" spans="1:18">
      <c r="A10" s="179"/>
      <c r="B10" s="242" t="s">
        <v>227</v>
      </c>
      <c r="C10" s="243"/>
      <c r="D10" s="243"/>
      <c r="E10" s="245" t="str">
        <f>INDEX(comptable,MATCH(E6,ConcNum,0),2)</f>
        <v>01</v>
      </c>
      <c r="F10" s="245"/>
      <c r="G10" s="245"/>
      <c r="H10" s="245"/>
      <c r="I10" s="246"/>
      <c r="J10" s="182"/>
      <c r="K10" s="183"/>
      <c r="L10" s="174"/>
      <c r="M10" s="183"/>
      <c r="N10" s="183"/>
      <c r="O10" s="183"/>
      <c r="P10" s="177"/>
      <c r="Q10" s="177"/>
      <c r="R10" s="177"/>
    </row>
    <row r="11" spans="1:18">
      <c r="A11" s="179"/>
      <c r="B11" s="242" t="s">
        <v>244</v>
      </c>
      <c r="C11" s="243"/>
      <c r="D11" s="243"/>
      <c r="E11" s="245" t="str">
        <f>IF(ISNA(MATCH(TEXT(AgyIdx,"00"),compnumtxt,0)),"INVALID COMPANY NUMBER",INDEX(comptable,MATCH(TEXT(AgyIdx,"00"),compnumtxt,0),3))</f>
        <v>North Carolina General Assembly</v>
      </c>
      <c r="F11" s="245"/>
      <c r="G11" s="245"/>
      <c r="H11" s="245"/>
      <c r="I11" s="246"/>
      <c r="J11" s="182"/>
      <c r="K11" s="255" t="str">
        <f>IF(K10="","",E10&amp;"p.xlsx")</f>
        <v/>
      </c>
      <c r="L11" s="255"/>
      <c r="M11" s="255"/>
      <c r="N11" s="255"/>
      <c r="O11" s="184"/>
      <c r="P11" s="177"/>
      <c r="Q11" s="177"/>
      <c r="R11" s="177"/>
    </row>
    <row r="12" spans="1:18">
      <c r="A12" s="179"/>
      <c r="B12" s="242" t="s">
        <v>62</v>
      </c>
      <c r="C12" s="243"/>
      <c r="D12" s="243"/>
      <c r="E12" s="257"/>
      <c r="F12" s="257"/>
      <c r="G12" s="257"/>
      <c r="H12" s="257"/>
      <c r="I12" s="258"/>
      <c r="J12" s="185"/>
      <c r="K12" s="186" t="str">
        <f>IF(ISBLANK(E12),"Enter preparer name!","")</f>
        <v>Enter preparer name!</v>
      </c>
      <c r="L12" s="187"/>
      <c r="M12" s="187"/>
      <c r="N12" s="187"/>
      <c r="O12" s="187"/>
      <c r="P12" s="177"/>
      <c r="Q12" s="177"/>
      <c r="R12" s="177"/>
    </row>
    <row r="13" spans="1:18">
      <c r="A13" s="179"/>
      <c r="B13" s="188" t="s">
        <v>67</v>
      </c>
      <c r="C13" s="189"/>
      <c r="D13" s="189"/>
      <c r="E13" s="256"/>
      <c r="F13" s="257"/>
      <c r="G13" s="257"/>
      <c r="H13" s="257"/>
      <c r="I13" s="258"/>
      <c r="J13" s="185"/>
      <c r="K13" s="186" t="str">
        <f>IF(ISBLANK(E13),"Enter email address!","")</f>
        <v>Enter email address!</v>
      </c>
      <c r="L13" s="187"/>
      <c r="M13" s="187"/>
      <c r="N13" s="187"/>
      <c r="O13" s="187"/>
      <c r="P13" s="177"/>
      <c r="Q13" s="177"/>
      <c r="R13" s="177"/>
    </row>
    <row r="14" spans="1:18" ht="15">
      <c r="A14" s="179"/>
      <c r="B14" s="242" t="s">
        <v>63</v>
      </c>
      <c r="C14" s="243"/>
      <c r="D14" s="243"/>
      <c r="E14" s="259"/>
      <c r="F14" s="259"/>
      <c r="G14" s="259"/>
      <c r="H14" s="259"/>
      <c r="I14" s="260"/>
      <c r="J14" s="190"/>
      <c r="K14" s="186" t="str">
        <f>IF(ISBLANK(E14),"Enter preparer phone number, including area code and extension!","")</f>
        <v>Enter preparer phone number, including area code and extension!</v>
      </c>
      <c r="L14" s="191"/>
      <c r="M14" s="187"/>
      <c r="N14" s="187"/>
      <c r="O14" s="187"/>
      <c r="P14" s="177"/>
      <c r="Q14" s="177"/>
      <c r="R14" s="177"/>
    </row>
    <row r="15" spans="1:18">
      <c r="A15" s="179"/>
      <c r="B15" s="179"/>
      <c r="C15" s="174"/>
      <c r="D15" s="174"/>
      <c r="E15" s="192"/>
      <c r="F15" s="174"/>
      <c r="G15" s="174"/>
      <c r="H15" s="174"/>
      <c r="I15" s="174"/>
      <c r="J15" s="187"/>
      <c r="K15" s="187"/>
      <c r="L15" s="187"/>
      <c r="M15" s="187"/>
      <c r="N15" s="187"/>
      <c r="O15" s="187"/>
      <c r="P15" s="177"/>
      <c r="Q15" s="177"/>
      <c r="R15" s="177"/>
    </row>
    <row r="16" spans="1:18" ht="54.75">
      <c r="A16" s="193" t="s">
        <v>64</v>
      </c>
      <c r="B16" s="194" t="s">
        <v>351</v>
      </c>
      <c r="C16" s="194" t="s">
        <v>350</v>
      </c>
      <c r="D16" s="195"/>
      <c r="E16" s="254" t="s">
        <v>66</v>
      </c>
      <c r="F16" s="254"/>
      <c r="G16" s="254"/>
      <c r="H16" s="254"/>
      <c r="I16" s="254"/>
      <c r="J16" s="254"/>
      <c r="K16" s="254"/>
      <c r="L16" s="254"/>
      <c r="M16" s="254"/>
      <c r="N16" s="254"/>
      <c r="O16" s="254"/>
      <c r="P16" s="196" t="s">
        <v>100</v>
      </c>
    </row>
    <row r="17" spans="1:16" s="32" customFormat="1">
      <c r="A17" s="122">
        <v>550</v>
      </c>
      <c r="B17" s="197"/>
      <c r="C17" s="198" t="s">
        <v>65</v>
      </c>
      <c r="D17" s="199" t="str">
        <f t="shared" ref="D17:D18" si="0">IF(B17="NA","",IF(Q17&lt;&gt;0,"E",""))</f>
        <v/>
      </c>
      <c r="E17" s="261" t="s">
        <v>714</v>
      </c>
      <c r="F17" s="262"/>
      <c r="G17" s="262"/>
      <c r="H17" s="262"/>
      <c r="I17" s="262"/>
      <c r="J17" s="262"/>
      <c r="K17" s="262"/>
      <c r="L17" s="262"/>
      <c r="M17" s="262"/>
      <c r="N17" s="262"/>
      <c r="O17" s="263"/>
      <c r="P17" s="200"/>
    </row>
    <row r="18" spans="1:16" s="32" customFormat="1">
      <c r="A18" s="122">
        <v>555</v>
      </c>
      <c r="B18" s="197"/>
      <c r="C18" s="198" t="s">
        <v>65</v>
      </c>
      <c r="D18" s="199" t="str">
        <f t="shared" si="0"/>
        <v/>
      </c>
      <c r="E18" s="261" t="s">
        <v>715</v>
      </c>
      <c r="F18" s="262"/>
      <c r="G18" s="262"/>
      <c r="H18" s="262"/>
      <c r="I18" s="262"/>
      <c r="J18" s="262"/>
      <c r="K18" s="262"/>
      <c r="L18" s="262"/>
      <c r="M18" s="262"/>
      <c r="N18" s="262"/>
      <c r="O18" s="263"/>
      <c r="P18" s="200"/>
    </row>
    <row r="19" spans="1:16" s="32" customFormat="1">
      <c r="A19" s="122">
        <v>560</v>
      </c>
      <c r="B19" s="197"/>
      <c r="C19" s="198" t="s">
        <v>65</v>
      </c>
      <c r="D19" s="199" t="str">
        <f t="shared" ref="D19" si="1">IF(B19="NA","",IF(Q19&lt;&gt;0,"E",""))</f>
        <v/>
      </c>
      <c r="E19" s="261" t="s">
        <v>745</v>
      </c>
      <c r="F19" s="262"/>
      <c r="G19" s="262"/>
      <c r="H19" s="262"/>
      <c r="I19" s="262"/>
      <c r="J19" s="262"/>
      <c r="K19" s="262"/>
      <c r="L19" s="262"/>
      <c r="M19" s="262"/>
      <c r="N19" s="262"/>
      <c r="O19" s="263"/>
      <c r="P19" s="200"/>
    </row>
    <row r="20" spans="1:16" s="32" customFormat="1">
      <c r="A20" s="124"/>
      <c r="B20" s="125"/>
      <c r="C20" s="129"/>
      <c r="D20" s="126"/>
      <c r="E20" s="127"/>
      <c r="F20" s="127"/>
      <c r="G20" s="127"/>
      <c r="H20" s="127"/>
      <c r="I20" s="127"/>
      <c r="J20" s="127"/>
      <c r="K20" s="127"/>
      <c r="L20" s="127"/>
      <c r="M20" s="127"/>
      <c r="N20" s="127"/>
      <c r="O20" s="127"/>
      <c r="P20" s="128"/>
    </row>
    <row r="21" spans="1:16">
      <c r="A21" s="49" t="s">
        <v>294</v>
      </c>
      <c r="B21" s="34"/>
      <c r="C21" s="34"/>
      <c r="D21" s="34"/>
      <c r="E21" s="34"/>
      <c r="F21" s="35"/>
      <c r="G21" s="35"/>
      <c r="H21" s="28"/>
      <c r="I21" s="253" t="str">
        <f>CONCATENATE(E10," ",E11)</f>
        <v>01 North Carolina General Assembly</v>
      </c>
      <c r="J21" s="253"/>
      <c r="K21" s="253"/>
      <c r="L21" s="253"/>
      <c r="M21" s="253"/>
      <c r="N21" s="253"/>
      <c r="O21" s="253"/>
    </row>
    <row r="22" spans="1:16" s="33" customFormat="1">
      <c r="A22" s="252" t="s">
        <v>324</v>
      </c>
      <c r="B22" s="251"/>
      <c r="C22" s="251"/>
      <c r="D22" s="251"/>
      <c r="E22" s="251"/>
      <c r="F22" s="251"/>
      <c r="G22" s="251"/>
      <c r="H22" s="251"/>
      <c r="I22" s="251"/>
      <c r="J22" s="251"/>
      <c r="K22" s="251"/>
      <c r="L22" s="251"/>
      <c r="M22" s="251"/>
      <c r="N22" s="251"/>
      <c r="O22" s="251"/>
      <c r="P22" s="251"/>
    </row>
    <row r="23" spans="1:16">
      <c r="A23" s="250" t="s">
        <v>295</v>
      </c>
      <c r="B23" s="251"/>
      <c r="C23" s="251"/>
      <c r="D23" s="251"/>
      <c r="E23" s="251"/>
      <c r="F23" s="251"/>
      <c r="G23" s="251"/>
      <c r="H23" s="251"/>
      <c r="I23" s="251"/>
      <c r="J23" s="251"/>
      <c r="K23" s="251"/>
      <c r="L23" s="251"/>
      <c r="M23" s="251"/>
      <c r="N23" s="251"/>
      <c r="O23" s="251"/>
      <c r="P23" s="251"/>
    </row>
    <row r="24" spans="1:16">
      <c r="L24" s="36"/>
      <c r="M24" s="36"/>
      <c r="N24" s="36"/>
      <c r="O24" s="36"/>
    </row>
    <row r="25" spans="1:16">
      <c r="L25" s="36"/>
      <c r="M25" s="36"/>
      <c r="N25" s="36"/>
      <c r="O25" s="36"/>
    </row>
    <row r="26" spans="1:16">
      <c r="L26" s="36"/>
      <c r="M26" s="36"/>
      <c r="N26" s="36"/>
      <c r="O26" s="36"/>
    </row>
    <row r="27" spans="1:16">
      <c r="F27" s="28"/>
      <c r="G27" s="28"/>
    </row>
    <row r="28" spans="1:16">
      <c r="F28" s="28"/>
      <c r="G28" s="28"/>
    </row>
    <row r="29" spans="1:16">
      <c r="F29" s="28"/>
      <c r="G29" s="28"/>
    </row>
    <row r="30" spans="1:16">
      <c r="F30" s="28"/>
      <c r="G30" s="28"/>
    </row>
    <row r="31" spans="1:16">
      <c r="F31" s="28"/>
      <c r="G31" s="28"/>
    </row>
    <row r="32" spans="1:16">
      <c r="F32" s="28"/>
      <c r="G32" s="28"/>
    </row>
    <row r="1189" spans="1:5" s="38" customFormat="1">
      <c r="A1189" s="37"/>
    </row>
    <row r="1190" spans="1:5" s="38" customFormat="1">
      <c r="A1190" s="37"/>
      <c r="B1190" s="37"/>
      <c r="C1190" s="37"/>
      <c r="D1190" s="37"/>
    </row>
    <row r="1191" spans="1:5" s="38" customFormat="1">
      <c r="A1191" s="39"/>
      <c r="B1191" s="39"/>
      <c r="C1191" s="39"/>
      <c r="D1191" s="39"/>
      <c r="E1191" s="28"/>
    </row>
    <row r="1192" spans="1:5" s="38" customFormat="1">
      <c r="A1192" s="39"/>
      <c r="B1192" s="39"/>
      <c r="C1192" s="39"/>
      <c r="D1192" s="39"/>
      <c r="E1192" s="28"/>
    </row>
    <row r="1193" spans="1:5" s="38" customFormat="1">
      <c r="A1193" s="39"/>
      <c r="B1193" s="39"/>
      <c r="C1193" s="39"/>
      <c r="D1193" s="39"/>
      <c r="E1193" s="28"/>
    </row>
    <row r="1194" spans="1:5" s="38" customFormat="1">
      <c r="A1194" s="39"/>
      <c r="B1194" s="39"/>
      <c r="C1194" s="39"/>
      <c r="D1194" s="39"/>
      <c r="E1194" s="28"/>
    </row>
    <row r="1195" spans="1:5" s="38" customFormat="1">
      <c r="A1195" s="39"/>
      <c r="B1195" s="39"/>
      <c r="C1195" s="39"/>
      <c r="D1195" s="39"/>
      <c r="E1195" s="28"/>
    </row>
    <row r="1196" spans="1:5" s="38" customFormat="1">
      <c r="A1196" s="39"/>
      <c r="B1196" s="39"/>
      <c r="C1196" s="39"/>
      <c r="D1196" s="39"/>
      <c r="E1196" s="28"/>
    </row>
    <row r="1197" spans="1:5" s="38" customFormat="1">
      <c r="A1197" s="39"/>
      <c r="B1197" s="39"/>
      <c r="C1197" s="39"/>
      <c r="D1197" s="39"/>
      <c r="E1197" s="28"/>
    </row>
    <row r="1198" spans="1:5" s="38" customFormat="1">
      <c r="A1198" s="39"/>
      <c r="B1198" s="39"/>
      <c r="C1198" s="39"/>
      <c r="D1198" s="39"/>
      <c r="E1198" s="28"/>
    </row>
    <row r="1199" spans="1:5" s="38" customFormat="1">
      <c r="A1199" s="39"/>
      <c r="B1199" s="39"/>
      <c r="C1199" s="39"/>
      <c r="D1199" s="39"/>
      <c r="E1199" s="28"/>
    </row>
    <row r="1200" spans="1:5" s="38" customFormat="1">
      <c r="A1200" s="39"/>
      <c r="B1200" s="39"/>
      <c r="C1200" s="39"/>
      <c r="D1200" s="39"/>
      <c r="E1200" s="28"/>
    </row>
    <row r="1201" spans="1:5" s="38" customFormat="1">
      <c r="A1201" s="39"/>
      <c r="B1201" s="39"/>
      <c r="C1201" s="39"/>
      <c r="D1201" s="39"/>
      <c r="E1201" s="28"/>
    </row>
    <row r="1202" spans="1:5" s="38" customFormat="1">
      <c r="A1202" s="39"/>
      <c r="B1202" s="39"/>
      <c r="C1202" s="39"/>
      <c r="D1202" s="39"/>
      <c r="E1202" s="28"/>
    </row>
    <row r="1203" spans="1:5" s="38" customFormat="1">
      <c r="A1203" s="39"/>
      <c r="B1203" s="39"/>
      <c r="C1203" s="39"/>
      <c r="D1203" s="39"/>
      <c r="E1203" s="28"/>
    </row>
    <row r="1204" spans="1:5" s="38" customFormat="1">
      <c r="A1204" s="39"/>
      <c r="B1204" s="39"/>
      <c r="C1204" s="39"/>
      <c r="D1204" s="39"/>
      <c r="E1204" s="28"/>
    </row>
    <row r="1205" spans="1:5" s="38" customFormat="1">
      <c r="A1205" s="39"/>
      <c r="B1205" s="39"/>
      <c r="C1205" s="39"/>
      <c r="D1205" s="39"/>
      <c r="E1205" s="28"/>
    </row>
    <row r="1206" spans="1:5" s="38" customFormat="1">
      <c r="A1206" s="39"/>
      <c r="B1206" s="39"/>
      <c r="C1206" s="39"/>
      <c r="D1206" s="39"/>
      <c r="E1206" s="28"/>
    </row>
    <row r="1207" spans="1:5" s="38" customFormat="1">
      <c r="A1207" s="39"/>
      <c r="B1207" s="39"/>
      <c r="C1207" s="39"/>
      <c r="D1207" s="39"/>
      <c r="E1207" s="28"/>
    </row>
    <row r="1208" spans="1:5" s="38" customFormat="1">
      <c r="A1208" s="39"/>
      <c r="B1208" s="39"/>
      <c r="C1208" s="39"/>
      <c r="D1208" s="39"/>
      <c r="E1208" s="28"/>
    </row>
    <row r="1209" spans="1:5" s="38" customFormat="1">
      <c r="A1209" s="39"/>
      <c r="B1209" s="39"/>
      <c r="C1209" s="39"/>
      <c r="D1209" s="39"/>
      <c r="E1209" s="28"/>
    </row>
    <row r="1210" spans="1:5" s="38" customFormat="1">
      <c r="A1210" s="39"/>
      <c r="B1210" s="39"/>
      <c r="C1210" s="39"/>
      <c r="D1210" s="39"/>
      <c r="E1210" s="28"/>
    </row>
    <row r="1211" spans="1:5" s="38" customFormat="1">
      <c r="A1211" s="39"/>
      <c r="B1211" s="39"/>
      <c r="C1211" s="39"/>
      <c r="D1211" s="39"/>
      <c r="E1211" s="28"/>
    </row>
    <row r="1212" spans="1:5" s="38" customFormat="1">
      <c r="A1212" s="39"/>
      <c r="B1212" s="39"/>
      <c r="C1212" s="39"/>
      <c r="D1212" s="39"/>
      <c r="E1212" s="28"/>
    </row>
    <row r="1213" spans="1:5" s="38" customFormat="1">
      <c r="A1213" s="39"/>
      <c r="B1213" s="39"/>
      <c r="C1213" s="39"/>
      <c r="D1213" s="39"/>
      <c r="E1213" s="28"/>
    </row>
    <row r="1214" spans="1:5" s="38" customFormat="1">
      <c r="A1214" s="39"/>
      <c r="B1214" s="39"/>
      <c r="C1214" s="39"/>
      <c r="D1214" s="39"/>
      <c r="E1214" s="28"/>
    </row>
    <row r="1215" spans="1:5" s="38" customFormat="1">
      <c r="A1215" s="39"/>
      <c r="B1215" s="39"/>
      <c r="C1215" s="39"/>
      <c r="D1215" s="39"/>
      <c r="E1215" s="28"/>
    </row>
    <row r="1216" spans="1:5" s="38" customFormat="1">
      <c r="A1216" s="39"/>
      <c r="B1216" s="39"/>
      <c r="C1216" s="39"/>
      <c r="D1216" s="39"/>
      <c r="E1216" s="28"/>
    </row>
    <row r="1217" spans="1:5" s="38" customFormat="1">
      <c r="A1217" s="39"/>
      <c r="B1217" s="39"/>
      <c r="C1217" s="39"/>
      <c r="D1217" s="39"/>
      <c r="E1217" s="28"/>
    </row>
    <row r="1218" spans="1:5" s="38" customFormat="1">
      <c r="A1218" s="39"/>
      <c r="B1218" s="39"/>
      <c r="C1218" s="39"/>
      <c r="D1218" s="39"/>
      <c r="E1218" s="28"/>
    </row>
    <row r="1219" spans="1:5" s="38" customFormat="1">
      <c r="A1219" s="39"/>
      <c r="B1219" s="39"/>
      <c r="C1219" s="39"/>
      <c r="D1219" s="39"/>
      <c r="E1219" s="28"/>
    </row>
    <row r="1220" spans="1:5" s="38" customFormat="1">
      <c r="A1220" s="39"/>
      <c r="B1220" s="39"/>
      <c r="C1220" s="39"/>
      <c r="D1220" s="39"/>
      <c r="E1220" s="28"/>
    </row>
    <row r="1221" spans="1:5" s="38" customFormat="1">
      <c r="A1221" s="39"/>
      <c r="B1221" s="39"/>
      <c r="C1221" s="39"/>
      <c r="D1221" s="39"/>
      <c r="E1221" s="28"/>
    </row>
    <row r="1222" spans="1:5" s="38" customFormat="1">
      <c r="A1222" s="39"/>
      <c r="B1222" s="39"/>
      <c r="C1222" s="39"/>
      <c r="D1222" s="39"/>
      <c r="E1222" s="28"/>
    </row>
    <row r="1223" spans="1:5" s="38" customFormat="1">
      <c r="A1223" s="39"/>
      <c r="B1223" s="39"/>
      <c r="C1223" s="39"/>
      <c r="D1223" s="39"/>
      <c r="E1223" s="28"/>
    </row>
    <row r="1224" spans="1:5" s="38" customFormat="1">
      <c r="A1224" s="39"/>
      <c r="B1224" s="39"/>
      <c r="C1224" s="39"/>
      <c r="D1224" s="39"/>
      <c r="E1224" s="28"/>
    </row>
    <row r="1225" spans="1:5" s="38" customFormat="1">
      <c r="A1225" s="39"/>
      <c r="B1225" s="39"/>
      <c r="C1225" s="39"/>
      <c r="D1225" s="39"/>
      <c r="E1225" s="28"/>
    </row>
    <row r="1226" spans="1:5" s="38" customFormat="1">
      <c r="A1226" s="39"/>
      <c r="B1226" s="39"/>
      <c r="C1226" s="39"/>
      <c r="D1226" s="39"/>
      <c r="E1226" s="28"/>
    </row>
    <row r="1227" spans="1:5" s="38" customFormat="1">
      <c r="A1227" s="39"/>
      <c r="B1227" s="39"/>
      <c r="C1227" s="39"/>
      <c r="D1227" s="39"/>
      <c r="E1227" s="28"/>
    </row>
    <row r="1228" spans="1:5" s="38" customFormat="1">
      <c r="A1228" s="39"/>
      <c r="B1228" s="39"/>
      <c r="C1228" s="39"/>
      <c r="D1228" s="39"/>
      <c r="E1228" s="28"/>
    </row>
    <row r="1229" spans="1:5" s="38" customFormat="1">
      <c r="A1229" s="39"/>
      <c r="B1229" s="39"/>
      <c r="C1229" s="39"/>
      <c r="D1229" s="39"/>
      <c r="E1229" s="28"/>
    </row>
    <row r="1230" spans="1:5" s="38" customFormat="1">
      <c r="A1230" s="39"/>
      <c r="B1230" s="39"/>
      <c r="C1230" s="39"/>
      <c r="D1230" s="39"/>
      <c r="E1230" s="28"/>
    </row>
    <row r="1231" spans="1:5" s="38" customFormat="1">
      <c r="A1231" s="39"/>
      <c r="B1231" s="39"/>
      <c r="C1231" s="39"/>
      <c r="D1231" s="39"/>
      <c r="E1231" s="28"/>
    </row>
    <row r="1232" spans="1:5" s="38" customFormat="1">
      <c r="A1232" s="39"/>
      <c r="B1232" s="39"/>
      <c r="C1232" s="39"/>
      <c r="D1232" s="39"/>
      <c r="E1232" s="28"/>
    </row>
    <row r="1233" spans="1:5" s="38" customFormat="1">
      <c r="A1233" s="39"/>
      <c r="B1233" s="39"/>
      <c r="C1233" s="39"/>
      <c r="D1233" s="39"/>
      <c r="E1233" s="28"/>
    </row>
    <row r="1234" spans="1:5" s="38" customFormat="1">
      <c r="A1234" s="39"/>
      <c r="B1234" s="39"/>
      <c r="C1234" s="39"/>
      <c r="D1234" s="39"/>
      <c r="E1234" s="28"/>
    </row>
    <row r="1235" spans="1:5" s="38" customFormat="1">
      <c r="A1235" s="39"/>
      <c r="B1235" s="39"/>
      <c r="C1235" s="39"/>
      <c r="D1235" s="39"/>
      <c r="E1235" s="28"/>
    </row>
    <row r="1236" spans="1:5" s="38" customFormat="1">
      <c r="A1236" s="39"/>
      <c r="B1236" s="39"/>
      <c r="C1236" s="39"/>
      <c r="D1236" s="39"/>
      <c r="E1236" s="28"/>
    </row>
    <row r="1237" spans="1:5" s="38" customFormat="1">
      <c r="A1237" s="39"/>
      <c r="B1237" s="39"/>
      <c r="C1237" s="39"/>
      <c r="D1237" s="39"/>
      <c r="E1237" s="28"/>
    </row>
    <row r="1238" spans="1:5" s="38" customFormat="1">
      <c r="A1238" s="39"/>
      <c r="B1238" s="39"/>
      <c r="C1238" s="39"/>
      <c r="D1238" s="39"/>
      <c r="E1238" s="28"/>
    </row>
    <row r="1239" spans="1:5" s="38" customFormat="1">
      <c r="A1239" s="39"/>
      <c r="B1239" s="39"/>
      <c r="C1239" s="39"/>
      <c r="D1239" s="39"/>
      <c r="E1239" s="28"/>
    </row>
    <row r="1240" spans="1:5" s="38" customFormat="1">
      <c r="A1240" s="39"/>
      <c r="B1240" s="39"/>
      <c r="C1240" s="39"/>
      <c r="D1240" s="39"/>
      <c r="E1240" s="28"/>
    </row>
    <row r="1241" spans="1:5" s="38" customFormat="1">
      <c r="A1241" s="39"/>
      <c r="B1241" s="39"/>
      <c r="C1241" s="39"/>
      <c r="D1241" s="39"/>
      <c r="E1241" s="28"/>
    </row>
    <row r="1242" spans="1:5" s="38" customFormat="1">
      <c r="A1242" s="39"/>
      <c r="B1242" s="39"/>
      <c r="C1242" s="39"/>
      <c r="D1242" s="39"/>
      <c r="E1242" s="28"/>
    </row>
    <row r="1243" spans="1:5" s="38" customFormat="1">
      <c r="A1243" s="39"/>
      <c r="B1243" s="39"/>
      <c r="C1243" s="39"/>
      <c r="D1243" s="39"/>
      <c r="E1243" s="28"/>
    </row>
    <row r="1244" spans="1:5" s="38" customFormat="1">
      <c r="A1244" s="39"/>
      <c r="B1244" s="39"/>
      <c r="C1244" s="39"/>
      <c r="D1244" s="39"/>
      <c r="E1244" s="28"/>
    </row>
    <row r="1245" spans="1:5" s="38" customFormat="1">
      <c r="A1245" s="39"/>
      <c r="B1245" s="39"/>
      <c r="C1245" s="39"/>
      <c r="D1245" s="39"/>
      <c r="E1245" s="28"/>
    </row>
    <row r="1246" spans="1:5" s="38" customFormat="1">
      <c r="A1246" s="39"/>
      <c r="B1246" s="39"/>
      <c r="C1246" s="39"/>
      <c r="D1246" s="39"/>
      <c r="E1246" s="28"/>
    </row>
    <row r="1247" spans="1:5" s="38" customFormat="1">
      <c r="A1247" s="39"/>
      <c r="B1247" s="39"/>
      <c r="C1247" s="39"/>
      <c r="D1247" s="39"/>
      <c r="E1247" s="28"/>
    </row>
    <row r="1248" spans="1:5" s="38" customFormat="1">
      <c r="A1248" s="39"/>
      <c r="B1248" s="39"/>
      <c r="C1248" s="39"/>
      <c r="D1248" s="39"/>
      <c r="E1248" s="28"/>
    </row>
    <row r="1249" spans="1:5" s="38" customFormat="1">
      <c r="A1249" s="39"/>
      <c r="B1249" s="39"/>
      <c r="C1249" s="39"/>
      <c r="D1249" s="39"/>
      <c r="E1249" s="28"/>
    </row>
    <row r="1250" spans="1:5" s="38" customFormat="1">
      <c r="A1250" s="39"/>
      <c r="B1250" s="39"/>
      <c r="C1250" s="39"/>
      <c r="D1250" s="39"/>
      <c r="E1250" s="28"/>
    </row>
    <row r="1251" spans="1:5" s="38" customFormat="1">
      <c r="A1251" s="39"/>
      <c r="B1251" s="39"/>
      <c r="C1251" s="39"/>
      <c r="D1251" s="39"/>
      <c r="E1251" s="28"/>
    </row>
    <row r="1252" spans="1:5" s="38" customFormat="1">
      <c r="A1252" s="39"/>
      <c r="B1252" s="39"/>
      <c r="C1252" s="39"/>
      <c r="D1252" s="39"/>
      <c r="E1252" s="28"/>
    </row>
    <row r="1253" spans="1:5" s="38" customFormat="1">
      <c r="A1253" s="39"/>
      <c r="B1253" s="39"/>
      <c r="C1253" s="39"/>
      <c r="D1253" s="39"/>
      <c r="E1253" s="28"/>
    </row>
    <row r="1254" spans="1:5" s="38" customFormat="1">
      <c r="A1254" s="39"/>
      <c r="B1254" s="39"/>
      <c r="C1254" s="39"/>
      <c r="D1254" s="39"/>
      <c r="E1254" s="28"/>
    </row>
    <row r="1255" spans="1:5" s="38" customFormat="1">
      <c r="A1255" s="39"/>
      <c r="B1255" s="39"/>
      <c r="C1255" s="39"/>
      <c r="D1255" s="39"/>
      <c r="E1255" s="28"/>
    </row>
    <row r="1256" spans="1:5">
      <c r="B1256" s="40"/>
      <c r="C1256" s="40"/>
      <c r="D1256" s="40"/>
    </row>
    <row r="1257" spans="1:5">
      <c r="B1257" s="40"/>
      <c r="C1257" s="40"/>
      <c r="D1257" s="40"/>
    </row>
    <row r="1258" spans="1:5">
      <c r="B1258" s="40"/>
      <c r="C1258" s="40"/>
      <c r="D1258" s="40"/>
    </row>
    <row r="1259" spans="1:5">
      <c r="B1259" s="40"/>
      <c r="C1259" s="40"/>
      <c r="D1259" s="40"/>
    </row>
    <row r="1260" spans="1:5">
      <c r="B1260" s="40"/>
      <c r="C1260" s="40"/>
      <c r="D1260" s="40"/>
    </row>
    <row r="1261" spans="1:5">
      <c r="B1261" s="40"/>
      <c r="C1261" s="40"/>
      <c r="D1261" s="40"/>
    </row>
    <row r="1262" spans="1:5">
      <c r="B1262" s="40"/>
      <c r="C1262" s="40"/>
      <c r="D1262" s="40"/>
    </row>
    <row r="1263" spans="1:5">
      <c r="B1263" s="40"/>
      <c r="C1263" s="40"/>
      <c r="D1263" s="40"/>
    </row>
    <row r="1264" spans="1:5">
      <c r="B1264" s="40"/>
      <c r="C1264" s="40"/>
      <c r="D1264" s="40"/>
    </row>
    <row r="1265" spans="2:4">
      <c r="B1265" s="40"/>
      <c r="C1265" s="40"/>
      <c r="D1265" s="40"/>
    </row>
    <row r="1266" spans="2:4">
      <c r="B1266" s="40"/>
      <c r="C1266" s="40"/>
      <c r="D1266" s="40"/>
    </row>
    <row r="1267" spans="2:4">
      <c r="B1267" s="40"/>
      <c r="C1267" s="40"/>
      <c r="D1267" s="40"/>
    </row>
    <row r="1268" spans="2:4">
      <c r="B1268" s="40"/>
      <c r="C1268" s="40"/>
      <c r="D1268" s="40"/>
    </row>
    <row r="1269" spans="2:4">
      <c r="B1269" s="40"/>
      <c r="C1269" s="40"/>
      <c r="D1269" s="40"/>
    </row>
    <row r="1270" spans="2:4">
      <c r="B1270" s="40"/>
      <c r="C1270" s="40"/>
      <c r="D1270" s="40"/>
    </row>
    <row r="1271" spans="2:4">
      <c r="B1271" s="40"/>
      <c r="C1271" s="40"/>
      <c r="D1271" s="40"/>
    </row>
    <row r="1272" spans="2:4">
      <c r="B1272" s="40"/>
      <c r="C1272" s="40"/>
      <c r="D1272" s="40"/>
    </row>
    <row r="1273" spans="2:4">
      <c r="B1273" s="40"/>
      <c r="C1273" s="40"/>
      <c r="D1273" s="40"/>
    </row>
    <row r="1274" spans="2:4">
      <c r="B1274" s="40"/>
      <c r="C1274" s="40"/>
      <c r="D1274" s="40"/>
    </row>
    <row r="1275" spans="2:4">
      <c r="B1275" s="40"/>
      <c r="C1275" s="40"/>
      <c r="D1275" s="40"/>
    </row>
    <row r="1276" spans="2:4">
      <c r="B1276" s="40"/>
      <c r="C1276" s="40"/>
      <c r="D1276" s="40"/>
    </row>
    <row r="1277" spans="2:4">
      <c r="B1277" s="40"/>
      <c r="C1277" s="40"/>
      <c r="D1277" s="40"/>
    </row>
    <row r="1278" spans="2:4">
      <c r="B1278" s="40"/>
      <c r="C1278" s="40"/>
      <c r="D1278" s="40"/>
    </row>
    <row r="1279" spans="2:4">
      <c r="B1279" s="40"/>
      <c r="C1279" s="40"/>
      <c r="D1279" s="40"/>
    </row>
    <row r="1280" spans="2:4">
      <c r="B1280" s="40"/>
      <c r="C1280" s="40"/>
      <c r="D1280" s="40"/>
    </row>
    <row r="1281" spans="2:4">
      <c r="B1281" s="40"/>
      <c r="C1281" s="40"/>
      <c r="D1281" s="40"/>
    </row>
    <row r="1282" spans="2:4">
      <c r="B1282" s="40"/>
      <c r="C1282" s="40"/>
      <c r="D1282" s="40"/>
    </row>
    <row r="1283" spans="2:4">
      <c r="B1283" s="40"/>
      <c r="C1283" s="40"/>
      <c r="D1283" s="40"/>
    </row>
    <row r="1284" spans="2:4">
      <c r="B1284" s="40"/>
      <c r="C1284" s="40"/>
      <c r="D1284" s="40"/>
    </row>
    <row r="1285" spans="2:4">
      <c r="B1285" s="40"/>
      <c r="C1285" s="40"/>
      <c r="D1285" s="40"/>
    </row>
    <row r="1286" spans="2:4">
      <c r="B1286" s="40"/>
      <c r="C1286" s="40"/>
      <c r="D1286" s="40"/>
    </row>
    <row r="1287" spans="2:4">
      <c r="B1287" s="40"/>
      <c r="C1287" s="40"/>
      <c r="D1287" s="40"/>
    </row>
    <row r="1288" spans="2:4">
      <c r="B1288" s="40"/>
      <c r="C1288" s="40"/>
      <c r="D1288" s="40"/>
    </row>
    <row r="1289" spans="2:4">
      <c r="B1289" s="40"/>
      <c r="C1289" s="40"/>
      <c r="D1289" s="40"/>
    </row>
    <row r="1290" spans="2:4">
      <c r="B1290" s="40"/>
      <c r="C1290" s="40"/>
      <c r="D1290" s="40"/>
    </row>
    <row r="1291" spans="2:4">
      <c r="B1291" s="40"/>
      <c r="C1291" s="40"/>
      <c r="D1291" s="40"/>
    </row>
    <row r="1292" spans="2:4">
      <c r="B1292" s="40"/>
      <c r="C1292" s="40"/>
      <c r="D1292" s="40"/>
    </row>
    <row r="1293" spans="2:4">
      <c r="B1293" s="40"/>
      <c r="C1293" s="40"/>
      <c r="D1293" s="40"/>
    </row>
    <row r="1294" spans="2:4">
      <c r="B1294" s="40"/>
      <c r="C1294" s="40"/>
      <c r="D1294" s="40"/>
    </row>
    <row r="1295" spans="2:4">
      <c r="B1295" s="40"/>
      <c r="C1295" s="40"/>
      <c r="D1295" s="40"/>
    </row>
    <row r="1296" spans="2:4">
      <c r="B1296" s="40"/>
      <c r="C1296" s="40"/>
      <c r="D1296" s="40"/>
    </row>
    <row r="1297" spans="2:4">
      <c r="B1297" s="40"/>
      <c r="C1297" s="40"/>
      <c r="D1297" s="40"/>
    </row>
    <row r="1298" spans="2:4">
      <c r="B1298" s="40"/>
      <c r="C1298" s="40"/>
      <c r="D1298" s="40"/>
    </row>
    <row r="1299" spans="2:4">
      <c r="B1299" s="40"/>
      <c r="C1299" s="40"/>
      <c r="D1299" s="40"/>
    </row>
    <row r="1300" spans="2:4">
      <c r="B1300" s="40"/>
      <c r="C1300" s="40"/>
      <c r="D1300" s="40"/>
    </row>
    <row r="1301" spans="2:4">
      <c r="B1301" s="40"/>
      <c r="C1301" s="40"/>
      <c r="D1301" s="40"/>
    </row>
    <row r="1302" spans="2:4">
      <c r="B1302" s="40"/>
      <c r="C1302" s="40"/>
      <c r="D1302" s="40"/>
    </row>
    <row r="1303" spans="2:4">
      <c r="B1303" s="40"/>
      <c r="C1303" s="40"/>
      <c r="D1303" s="40"/>
    </row>
    <row r="1304" spans="2:4">
      <c r="B1304" s="40"/>
      <c r="C1304" s="40"/>
      <c r="D1304" s="40"/>
    </row>
    <row r="1305" spans="2:4">
      <c r="B1305" s="40"/>
      <c r="C1305" s="40"/>
      <c r="D1305" s="40"/>
    </row>
    <row r="1306" spans="2:4">
      <c r="B1306" s="40"/>
      <c r="C1306" s="40"/>
      <c r="D1306" s="40"/>
    </row>
    <row r="1307" spans="2:4">
      <c r="B1307" s="40"/>
      <c r="C1307" s="40"/>
      <c r="D1307" s="40"/>
    </row>
    <row r="1308" spans="2:4">
      <c r="B1308" s="40"/>
      <c r="C1308" s="40"/>
      <c r="D1308" s="40"/>
    </row>
    <row r="1309" spans="2:4">
      <c r="B1309" s="40"/>
      <c r="C1309" s="40"/>
      <c r="D1309" s="40"/>
    </row>
    <row r="1310" spans="2:4">
      <c r="B1310" s="40"/>
      <c r="C1310" s="40"/>
      <c r="D1310" s="40"/>
    </row>
    <row r="1311" spans="2:4">
      <c r="B1311" s="40"/>
      <c r="C1311" s="40"/>
      <c r="D1311" s="40"/>
    </row>
    <row r="1312" spans="2:4">
      <c r="B1312" s="40"/>
      <c r="C1312" s="40"/>
      <c r="D1312" s="40"/>
    </row>
    <row r="1313" spans="2:4">
      <c r="B1313" s="40"/>
      <c r="C1313" s="40"/>
      <c r="D1313" s="40"/>
    </row>
    <row r="1314" spans="2:4">
      <c r="B1314" s="40"/>
      <c r="C1314" s="40"/>
      <c r="D1314" s="40"/>
    </row>
    <row r="1315" spans="2:4">
      <c r="B1315" s="40"/>
      <c r="C1315" s="40"/>
      <c r="D1315" s="40"/>
    </row>
    <row r="1316" spans="2:4">
      <c r="B1316" s="40"/>
      <c r="C1316" s="40"/>
      <c r="D1316" s="40"/>
    </row>
    <row r="1317" spans="2:4">
      <c r="B1317" s="40"/>
      <c r="C1317" s="40"/>
      <c r="D1317" s="40"/>
    </row>
    <row r="1318" spans="2:4">
      <c r="B1318" s="40"/>
      <c r="C1318" s="40"/>
      <c r="D1318" s="40"/>
    </row>
    <row r="1319" spans="2:4">
      <c r="B1319" s="40"/>
      <c r="C1319" s="40"/>
      <c r="D1319" s="40"/>
    </row>
    <row r="1320" spans="2:4">
      <c r="B1320" s="40"/>
      <c r="C1320" s="40"/>
      <c r="D1320" s="40"/>
    </row>
    <row r="1321" spans="2:4">
      <c r="B1321" s="40"/>
      <c r="C1321" s="40"/>
      <c r="D1321" s="40"/>
    </row>
    <row r="1322" spans="2:4">
      <c r="B1322" s="40"/>
      <c r="C1322" s="40"/>
      <c r="D1322" s="40"/>
    </row>
    <row r="1323" spans="2:4">
      <c r="B1323" s="40"/>
      <c r="C1323" s="40"/>
      <c r="D1323" s="40"/>
    </row>
    <row r="1324" spans="2:4">
      <c r="B1324" s="40"/>
      <c r="C1324" s="40"/>
      <c r="D1324" s="40"/>
    </row>
    <row r="1325" spans="2:4">
      <c r="B1325" s="40"/>
      <c r="C1325" s="40"/>
      <c r="D1325" s="40"/>
    </row>
    <row r="1326" spans="2:4">
      <c r="B1326" s="40"/>
      <c r="C1326" s="40"/>
      <c r="D1326" s="40"/>
    </row>
    <row r="1327" spans="2:4">
      <c r="B1327" s="40"/>
      <c r="C1327" s="40"/>
      <c r="D1327" s="40"/>
    </row>
    <row r="1328" spans="2:4">
      <c r="B1328" s="40"/>
      <c r="C1328" s="40"/>
      <c r="D1328" s="40"/>
    </row>
    <row r="1329" spans="2:4">
      <c r="B1329" s="40"/>
      <c r="C1329" s="40"/>
      <c r="D1329" s="40"/>
    </row>
    <row r="1330" spans="2:4">
      <c r="B1330" s="40"/>
      <c r="C1330" s="40"/>
      <c r="D1330" s="40"/>
    </row>
    <row r="1331" spans="2:4">
      <c r="B1331" s="40"/>
      <c r="C1331" s="40"/>
      <c r="D1331" s="40"/>
    </row>
    <row r="1332" spans="2:4">
      <c r="B1332" s="40"/>
      <c r="C1332" s="40"/>
      <c r="D1332" s="40"/>
    </row>
    <row r="1333" spans="2:4">
      <c r="B1333" s="40"/>
      <c r="C1333" s="40"/>
      <c r="D1333" s="40"/>
    </row>
    <row r="1334" spans="2:4">
      <c r="B1334" s="40"/>
      <c r="C1334" s="40"/>
      <c r="D1334" s="40"/>
    </row>
    <row r="1335" spans="2:4">
      <c r="B1335" s="40"/>
      <c r="C1335" s="40"/>
      <c r="D1335" s="40"/>
    </row>
    <row r="1336" spans="2:4">
      <c r="B1336" s="40"/>
      <c r="C1336" s="40"/>
      <c r="D1336" s="40"/>
    </row>
    <row r="1337" spans="2:4">
      <c r="B1337" s="40"/>
      <c r="C1337" s="40"/>
      <c r="D1337" s="40"/>
    </row>
    <row r="1338" spans="2:4">
      <c r="B1338" s="40"/>
      <c r="C1338" s="40"/>
      <c r="D1338" s="40"/>
    </row>
    <row r="1339" spans="2:4">
      <c r="B1339" s="40"/>
      <c r="C1339" s="40"/>
      <c r="D1339" s="40"/>
    </row>
    <row r="1340" spans="2:4">
      <c r="B1340" s="40"/>
      <c r="C1340" s="40"/>
      <c r="D1340" s="40"/>
    </row>
    <row r="1341" spans="2:4">
      <c r="B1341" s="40"/>
      <c r="C1341" s="40"/>
      <c r="D1341" s="40"/>
    </row>
    <row r="1342" spans="2:4">
      <c r="B1342" s="40"/>
      <c r="C1342" s="40"/>
      <c r="D1342" s="40"/>
    </row>
    <row r="1343" spans="2:4">
      <c r="B1343" s="40"/>
      <c r="C1343" s="40"/>
      <c r="D1343" s="40"/>
    </row>
    <row r="1344" spans="2:4">
      <c r="B1344" s="40"/>
      <c r="C1344" s="40"/>
      <c r="D1344" s="40"/>
    </row>
    <row r="1345" spans="2:4">
      <c r="B1345" s="40"/>
      <c r="C1345" s="40"/>
      <c r="D1345" s="40"/>
    </row>
  </sheetData>
  <customSheetViews>
    <customSheetView guid="{B08879A4-635B-4C39-9937-AC7883D562FC}" showPageBreaks="1" showGridLines="0" fitToPage="1" printArea="1" hiddenColumns="1">
      <pane ySplit="4" topLeftCell="A5" activePane="bottomLeft" state="frozen"/>
      <selection pane="bottomLeft" sqref="A1:O1"/>
      <pageMargins left="0.6" right="0.6" top="0.5" bottom="0.5" header="0.3" footer="0.3"/>
      <pageSetup scale="68" fitToHeight="2" orientation="portrait" r:id="rId1"/>
    </customSheetView>
    <customSheetView guid="{1250FD07-FF56-4A9D-AF9E-C27124A7EBE9}" showGridLines="0" fitToPage="1" hiddenRows="1" showRuler="0">
      <selection sqref="A1:J1"/>
      <pageMargins left="0.75" right="0.5" top="0.5" bottom="0.5" header="0.5" footer="0.5"/>
      <pageSetup scale="80" fitToHeight="2" orientation="portrait" r:id="rId2"/>
      <headerFooter alignWithMargins="0"/>
    </customSheetView>
    <customSheetView guid="{BEA4BE86-04D1-4C96-9358-7A260B9D2B2D}" showGridLines="0" fitToPage="1" hiddenRows="1" showRuler="0">
      <selection sqref="A1:J1"/>
      <pageMargins left="0.75" right="0.5" top="0.5" bottom="0.5" header="0.5" footer="0.5"/>
      <pageSetup scale="80" fitToHeight="2" orientation="portrait" r:id="rId3"/>
      <headerFooter alignWithMargins="0"/>
    </customSheetView>
    <customSheetView guid="{9FCFC836-1CA5-48BF-958D-24D2EA94B219}" showGridLines="0" fitToPage="1" hiddenColumns="1">
      <pane ySplit="4" topLeftCell="A5" activePane="bottomLeft" state="frozen"/>
      <selection pane="bottomLeft" sqref="A1:O1"/>
      <pageMargins left="0.6" right="0.6" top="0.5" bottom="0.5" header="0.3" footer="0.3"/>
      <pageSetup scale="69" fitToHeight="2" orientation="portrait" r:id="rId4"/>
    </customSheetView>
  </customSheetViews>
  <mergeCells count="22">
    <mergeCell ref="A23:P23"/>
    <mergeCell ref="A22:P22"/>
    <mergeCell ref="I21:O21"/>
    <mergeCell ref="E16:O16"/>
    <mergeCell ref="K11:N11"/>
    <mergeCell ref="E13:I13"/>
    <mergeCell ref="B12:D12"/>
    <mergeCell ref="E12:I12"/>
    <mergeCell ref="B11:D11"/>
    <mergeCell ref="B14:D14"/>
    <mergeCell ref="E11:I11"/>
    <mergeCell ref="E14:I14"/>
    <mergeCell ref="E18:O18"/>
    <mergeCell ref="E17:O17"/>
    <mergeCell ref="E19:O19"/>
    <mergeCell ref="A1:O1"/>
    <mergeCell ref="A2:O2"/>
    <mergeCell ref="A3:O3"/>
    <mergeCell ref="B10:D10"/>
    <mergeCell ref="E6:J6"/>
    <mergeCell ref="E10:I10"/>
    <mergeCell ref="L4:O4"/>
  </mergeCells>
  <phoneticPr fontId="11" type="noConversion"/>
  <conditionalFormatting sqref="E12:E14 F12:I12 F14:I14">
    <cfRule type="expression" dxfId="5" priority="1" stopIfTrue="1">
      <formula>ISBLANK(E12)</formula>
    </cfRule>
  </conditionalFormatting>
  <dataValidations count="2">
    <dataValidation type="list" allowBlank="1" showInputMessage="1" showErrorMessage="1" sqref="F7:J7 E6:J6">
      <formula1>ConcNum</formula1>
    </dataValidation>
    <dataValidation type="textLength" operator="equal" allowBlank="1" showInputMessage="1" showErrorMessage="1" errorTitle="Input Error!" error="Leave blank or enter NA." prompt="Leave blank or enter NA." sqref="B17:C20">
      <formula1>2</formula1>
    </dataValidation>
  </dataValidations>
  <hyperlinks>
    <hyperlink ref="A18" location="'555'!Print_Area" display="'555'!Print_Area"/>
    <hyperlink ref="E18:L18" location="'565'!A1" display="Schedule of Interinstitutional Transfers"/>
    <hyperlink ref="A17" location="'550'!Print_Area" display="'550'!Print_Area"/>
    <hyperlink ref="E17:L17" location="'535'!A1" display="Schedule of Advances"/>
    <hyperlink ref="E17:O17" location="'550'!Print_Area" display="Schedule of Advances"/>
    <hyperlink ref="E18:O18" location="'555'!Print_Area" display="Schedule of Interinstitutional Transfers"/>
    <hyperlink ref="A19" location="'560'!Print_Area" display="'560'!Print_Area"/>
    <hyperlink ref="E19:L19" location="'565'!A1" display="Schedule of Interinstitutional Transfers"/>
    <hyperlink ref="E19:O19" location="'560'!Print_Area" display="Schedule of Agency Nonroutine Transfers"/>
  </hyperlinks>
  <pageMargins left="0.6" right="0.6" top="0.5" bottom="0.5" header="0.3" footer="0.3"/>
  <pageSetup scale="75" fitToHeight="2" orientation="portrait" r:id="rId5"/>
  <headerFooter>
    <oddFooter>&amp;L&amp;D &amp;T&amp;R&amp;A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FFFF00"/>
  </sheetPr>
  <dimension ref="A1:D64"/>
  <sheetViews>
    <sheetView workbookViewId="0">
      <selection activeCell="A3" sqref="A3"/>
    </sheetView>
  </sheetViews>
  <sheetFormatPr defaultRowHeight="12.75"/>
  <cols>
    <col min="1" max="1" width="42.5703125" bestFit="1" customWidth="1"/>
    <col min="3" max="3" width="47.140625" bestFit="1" customWidth="1"/>
    <col min="4" max="4" width="14" bestFit="1" customWidth="1"/>
  </cols>
  <sheetData>
    <row r="1" spans="1:4" ht="15.75">
      <c r="B1" s="21" t="s">
        <v>153</v>
      </c>
      <c r="C1" s="46" t="s">
        <v>243</v>
      </c>
      <c r="D1" s="20"/>
    </row>
    <row r="2" spans="1:4" ht="31.5">
      <c r="B2" s="22" t="s">
        <v>312</v>
      </c>
      <c r="C2" s="23" t="s">
        <v>626</v>
      </c>
      <c r="D2" s="24" t="s">
        <v>313</v>
      </c>
    </row>
    <row r="3" spans="1:4" ht="15.75">
      <c r="A3" t="str">
        <f>CONCATENATE(B3," ",C3)</f>
        <v>01 North Carolina General Assembly</v>
      </c>
      <c r="B3" s="6" t="s">
        <v>482</v>
      </c>
      <c r="C3" s="5" t="s">
        <v>52</v>
      </c>
      <c r="D3" s="5" t="s">
        <v>229</v>
      </c>
    </row>
    <row r="4" spans="1:4" ht="15.75">
      <c r="A4" t="str">
        <f t="shared" ref="A4:A64" si="0">CONCATENATE(B4," ",C4)</f>
        <v>02 Administrative Office of the Courts</v>
      </c>
      <c r="B4" s="6" t="s">
        <v>483</v>
      </c>
      <c r="C4" s="5" t="s">
        <v>287</v>
      </c>
      <c r="D4" s="5" t="s">
        <v>229</v>
      </c>
    </row>
    <row r="5" spans="1:4" ht="15.75">
      <c r="A5" t="str">
        <f t="shared" si="0"/>
        <v>03 Office of the Governor</v>
      </c>
      <c r="B5" s="6" t="s">
        <v>253</v>
      </c>
      <c r="C5" s="5" t="s">
        <v>288</v>
      </c>
      <c r="D5" s="5" t="s">
        <v>229</v>
      </c>
    </row>
    <row r="6" spans="1:4" ht="15.75">
      <c r="A6" t="str">
        <f t="shared" si="0"/>
        <v>04 Office of Lieutenant Governor</v>
      </c>
      <c r="B6" s="6" t="s">
        <v>484</v>
      </c>
      <c r="C6" s="5" t="s">
        <v>289</v>
      </c>
      <c r="D6" s="5" t="s">
        <v>229</v>
      </c>
    </row>
    <row r="7" spans="1:4" ht="15.75">
      <c r="A7" t="str">
        <f t="shared" si="0"/>
        <v>05 Office of the Secretary of State</v>
      </c>
      <c r="B7" s="6" t="s">
        <v>485</v>
      </c>
      <c r="C7" s="5" t="s">
        <v>53</v>
      </c>
      <c r="D7" s="5" t="s">
        <v>229</v>
      </c>
    </row>
    <row r="8" spans="1:4" ht="15.75">
      <c r="A8" t="str">
        <f t="shared" si="0"/>
        <v>06 Office of the State Auditor</v>
      </c>
      <c r="B8" s="6" t="s">
        <v>486</v>
      </c>
      <c r="C8" s="5" t="s">
        <v>47</v>
      </c>
      <c r="D8" s="5" t="s">
        <v>229</v>
      </c>
    </row>
    <row r="9" spans="1:4" ht="15.75">
      <c r="A9" t="str">
        <f t="shared" si="0"/>
        <v xml:space="preserve">07 Department of the State Treasurer </v>
      </c>
      <c r="B9" s="6" t="s">
        <v>487</v>
      </c>
      <c r="C9" s="5" t="s">
        <v>6</v>
      </c>
      <c r="D9" s="5" t="s">
        <v>229</v>
      </c>
    </row>
    <row r="10" spans="1:4" ht="15.75">
      <c r="A10" t="str">
        <f t="shared" si="0"/>
        <v xml:space="preserve">08 Department of Public Instruction </v>
      </c>
      <c r="B10" s="6" t="s">
        <v>488</v>
      </c>
      <c r="C10" s="5" t="s">
        <v>169</v>
      </c>
      <c r="D10" s="5" t="s">
        <v>229</v>
      </c>
    </row>
    <row r="11" spans="1:4" ht="15.75">
      <c r="A11" t="str">
        <f t="shared" si="0"/>
        <v xml:space="preserve">09 Department of Justice </v>
      </c>
      <c r="B11" s="6" t="s">
        <v>489</v>
      </c>
      <c r="C11" s="5" t="s">
        <v>57</v>
      </c>
      <c r="D11" s="5" t="s">
        <v>229</v>
      </c>
    </row>
    <row r="12" spans="1:4" ht="15.75">
      <c r="A12" t="str">
        <f t="shared" si="0"/>
        <v>10 Department of Agriculture</v>
      </c>
      <c r="B12" s="6" t="s">
        <v>490</v>
      </c>
      <c r="C12" s="5" t="s">
        <v>58</v>
      </c>
      <c r="D12" s="5" t="s">
        <v>229</v>
      </c>
    </row>
    <row r="13" spans="1:4" ht="15.75">
      <c r="A13" t="str">
        <f t="shared" si="0"/>
        <v>11 Department of Labor</v>
      </c>
      <c r="B13" s="6" t="s">
        <v>491</v>
      </c>
      <c r="C13" s="5" t="s">
        <v>59</v>
      </c>
      <c r="D13" s="5" t="s">
        <v>229</v>
      </c>
    </row>
    <row r="14" spans="1:4" ht="15.75">
      <c r="A14" t="str">
        <f t="shared" si="0"/>
        <v xml:space="preserve">12 Department of Insurance </v>
      </c>
      <c r="B14" s="6" t="s">
        <v>492</v>
      </c>
      <c r="C14" s="5" t="s">
        <v>60</v>
      </c>
      <c r="D14" s="5" t="s">
        <v>229</v>
      </c>
    </row>
    <row r="15" spans="1:4" ht="15.75">
      <c r="A15" t="str">
        <f t="shared" si="0"/>
        <v xml:space="preserve">13 Department of Administration </v>
      </c>
      <c r="B15" s="6" t="s">
        <v>231</v>
      </c>
      <c r="C15" s="5" t="s">
        <v>40</v>
      </c>
      <c r="D15" s="5" t="s">
        <v>229</v>
      </c>
    </row>
    <row r="16" spans="1:4" ht="15.75">
      <c r="A16" t="str">
        <f t="shared" si="0"/>
        <v xml:space="preserve">14 Office of the State Controller </v>
      </c>
      <c r="B16" s="6" t="s">
        <v>493</v>
      </c>
      <c r="C16" s="5" t="s">
        <v>41</v>
      </c>
      <c r="D16" s="5" t="s">
        <v>229</v>
      </c>
    </row>
    <row r="17" spans="1:4" ht="15.75">
      <c r="A17" t="str">
        <f t="shared" si="0"/>
        <v>15 Department of Transportation</v>
      </c>
      <c r="B17" s="6" t="s">
        <v>494</v>
      </c>
      <c r="C17" s="5" t="s">
        <v>22</v>
      </c>
      <c r="D17" s="5" t="s">
        <v>229</v>
      </c>
    </row>
    <row r="18" spans="1:4" ht="15.75">
      <c r="A18" t="str">
        <f t="shared" si="0"/>
        <v>16 Department of Environmental Quality</v>
      </c>
      <c r="B18" s="6" t="s">
        <v>495</v>
      </c>
      <c r="C18" s="16" t="s">
        <v>625</v>
      </c>
      <c r="D18" s="5" t="s">
        <v>229</v>
      </c>
    </row>
    <row r="19" spans="1:4" ht="15.75">
      <c r="A19" t="str">
        <f t="shared" si="0"/>
        <v>17 Wildlife Resources Commission</v>
      </c>
      <c r="B19" s="6" t="s">
        <v>496</v>
      </c>
      <c r="C19" s="5" t="s">
        <v>245</v>
      </c>
      <c r="D19" s="5" t="s">
        <v>229</v>
      </c>
    </row>
    <row r="20" spans="1:4" ht="15.75">
      <c r="A20" t="str">
        <f t="shared" si="0"/>
        <v>19 Dept. of Public Safety</v>
      </c>
      <c r="B20" s="6" t="s">
        <v>347</v>
      </c>
      <c r="C20" s="16" t="s">
        <v>348</v>
      </c>
      <c r="D20" s="5" t="s">
        <v>229</v>
      </c>
    </row>
    <row r="21" spans="1:4" ht="15.75">
      <c r="A21" t="str">
        <f t="shared" si="0"/>
        <v>2X Dept. of Health and Human Services</v>
      </c>
      <c r="B21" s="6" t="s">
        <v>246</v>
      </c>
      <c r="C21" s="5" t="s">
        <v>102</v>
      </c>
      <c r="D21" s="5" t="s">
        <v>229</v>
      </c>
    </row>
    <row r="22" spans="1:4" ht="15.75">
      <c r="A22" t="str">
        <f t="shared" si="0"/>
        <v>3X DHHS - Mental Health</v>
      </c>
      <c r="B22" s="6" t="s">
        <v>80</v>
      </c>
      <c r="C22" s="5" t="s">
        <v>247</v>
      </c>
      <c r="D22" s="5" t="s">
        <v>229</v>
      </c>
    </row>
    <row r="23" spans="1:4" s="66" customFormat="1" ht="15.75">
      <c r="A23" s="66" t="str">
        <f t="shared" si="0"/>
        <v>40 Department of Military &amp; Veterans Affairs</v>
      </c>
      <c r="B23" s="6" t="s">
        <v>665</v>
      </c>
      <c r="C23" s="16" t="s">
        <v>620</v>
      </c>
      <c r="D23" s="5" t="s">
        <v>229</v>
      </c>
    </row>
    <row r="24" spans="1:4" ht="15.75">
      <c r="A24" t="str">
        <f t="shared" si="0"/>
        <v>41 Department of Information Technology</v>
      </c>
      <c r="B24" s="6" t="s">
        <v>101</v>
      </c>
      <c r="C24" s="16" t="s">
        <v>621</v>
      </c>
      <c r="D24" s="5" t="s">
        <v>229</v>
      </c>
    </row>
    <row r="25" spans="1:4" ht="15.75">
      <c r="A25" t="str">
        <f t="shared" si="0"/>
        <v>43 Department of Commerce</v>
      </c>
      <c r="B25" s="6" t="s">
        <v>497</v>
      </c>
      <c r="C25" s="5" t="s">
        <v>81</v>
      </c>
      <c r="D25" s="5" t="s">
        <v>229</v>
      </c>
    </row>
    <row r="26" spans="1:4" ht="15.75">
      <c r="A26" t="str">
        <f t="shared" si="0"/>
        <v>45 Department of Revenue</v>
      </c>
      <c r="B26" s="6" t="s">
        <v>498</v>
      </c>
      <c r="C26" s="5" t="s">
        <v>82</v>
      </c>
      <c r="D26" s="5" t="s">
        <v>229</v>
      </c>
    </row>
    <row r="27" spans="1:4" ht="15.75">
      <c r="A27" t="str">
        <f t="shared" si="0"/>
        <v>46 Department of Natural and Cultural Resources</v>
      </c>
      <c r="B27" s="6" t="s">
        <v>499</v>
      </c>
      <c r="C27" s="16" t="s">
        <v>627</v>
      </c>
      <c r="D27" s="5" t="s">
        <v>229</v>
      </c>
    </row>
    <row r="28" spans="1:4" ht="15.75">
      <c r="A28" t="str">
        <f t="shared" si="0"/>
        <v>48X UNC Hlth Care Rep Unit (Combined Pkg)</v>
      </c>
      <c r="B28" s="6" t="s">
        <v>310</v>
      </c>
      <c r="C28" s="17" t="s">
        <v>321</v>
      </c>
      <c r="D28" s="16" t="s">
        <v>173</v>
      </c>
    </row>
    <row r="29" spans="1:4" ht="15.75">
      <c r="A29" t="str">
        <f t="shared" si="0"/>
        <v>48 UNC Hospitals</v>
      </c>
      <c r="B29" s="6" t="s">
        <v>320</v>
      </c>
      <c r="C29" s="5" t="s">
        <v>145</v>
      </c>
      <c r="D29" s="5" t="s">
        <v>173</v>
      </c>
    </row>
    <row r="30" spans="1:4" ht="15.75">
      <c r="A30" t="str">
        <f t="shared" si="0"/>
        <v>48E UNC Hospitals - Enterprise Fund</v>
      </c>
      <c r="B30" s="6" t="s">
        <v>225</v>
      </c>
      <c r="C30" s="5" t="s">
        <v>226</v>
      </c>
      <c r="D30" s="5" t="s">
        <v>173</v>
      </c>
    </row>
    <row r="31" spans="1:4" ht="15.75">
      <c r="A31" t="str">
        <f t="shared" si="0"/>
        <v>48L UNC Hospitals - LITF</v>
      </c>
      <c r="B31" s="6" t="s">
        <v>26</v>
      </c>
      <c r="C31" s="5" t="s">
        <v>27</v>
      </c>
      <c r="D31" s="5" t="s">
        <v>173</v>
      </c>
    </row>
    <row r="32" spans="1:4" ht="15.75">
      <c r="A32" t="str">
        <f t="shared" si="0"/>
        <v>48R Rex Healthcare</v>
      </c>
      <c r="B32" s="6" t="s">
        <v>25</v>
      </c>
      <c r="C32" s="5" t="s">
        <v>103</v>
      </c>
      <c r="D32" s="5" t="s">
        <v>173</v>
      </c>
    </row>
    <row r="33" spans="1:4" ht="15.75">
      <c r="A33" t="str">
        <f t="shared" si="0"/>
        <v>48C Chatham Hospital</v>
      </c>
      <c r="B33" s="6" t="s">
        <v>296</v>
      </c>
      <c r="C33" s="16" t="s">
        <v>297</v>
      </c>
      <c r="D33" s="5" t="s">
        <v>173</v>
      </c>
    </row>
    <row r="34" spans="1:4" ht="15.75">
      <c r="A34" t="str">
        <f t="shared" si="0"/>
        <v>48T UNC Hlth Care-Triangle Physicians Network</v>
      </c>
      <c r="B34" s="6" t="s">
        <v>305</v>
      </c>
      <c r="C34" s="17" t="s">
        <v>306</v>
      </c>
      <c r="D34" s="5" t="s">
        <v>173</v>
      </c>
    </row>
    <row r="35" spans="1:4" ht="15.75">
      <c r="A35" t="str">
        <f t="shared" si="0"/>
        <v>48HP High Point Regional Health</v>
      </c>
      <c r="B35" s="6" t="s">
        <v>371</v>
      </c>
      <c r="C35" s="17" t="s">
        <v>373</v>
      </c>
      <c r="D35" s="5" t="s">
        <v>173</v>
      </c>
    </row>
    <row r="36" spans="1:4" ht="15.75">
      <c r="A36" t="str">
        <f t="shared" si="0"/>
        <v>48CW Caldwell Memorial Hospital</v>
      </c>
      <c r="B36" s="6" t="s">
        <v>372</v>
      </c>
      <c r="C36" s="17" t="s">
        <v>374</v>
      </c>
      <c r="D36" s="5" t="s">
        <v>173</v>
      </c>
    </row>
    <row r="37" spans="1:4" ht="15.75">
      <c r="A37" t="str">
        <f t="shared" si="0"/>
        <v>50 Community College System Office</v>
      </c>
      <c r="B37" s="6" t="s">
        <v>500</v>
      </c>
      <c r="C37" s="5" t="s">
        <v>3</v>
      </c>
      <c r="D37" s="5" t="s">
        <v>229</v>
      </c>
    </row>
    <row r="38" spans="1:4" ht="15.75">
      <c r="A38" t="str">
        <f t="shared" si="0"/>
        <v>60 State Board of Elections</v>
      </c>
      <c r="B38" s="6" t="s">
        <v>501</v>
      </c>
      <c r="C38" s="5" t="s">
        <v>4</v>
      </c>
      <c r="D38" s="5" t="s">
        <v>229</v>
      </c>
    </row>
    <row r="39" spans="1:4" ht="15.75">
      <c r="A39" t="str">
        <f t="shared" si="0"/>
        <v>61 NC Education Lottery</v>
      </c>
      <c r="B39" s="6" t="s">
        <v>228</v>
      </c>
      <c r="C39" s="5" t="s">
        <v>104</v>
      </c>
      <c r="D39" s="5" t="s">
        <v>229</v>
      </c>
    </row>
    <row r="40" spans="1:4" ht="15.75">
      <c r="A40" t="str">
        <f t="shared" si="0"/>
        <v>67 Office of Administrative Hearings</v>
      </c>
      <c r="B40" s="6" t="s">
        <v>502</v>
      </c>
      <c r="C40" s="5" t="s">
        <v>42</v>
      </c>
      <c r="D40" s="5" t="s">
        <v>229</v>
      </c>
    </row>
    <row r="41" spans="1:4" ht="15.75">
      <c r="A41" t="str">
        <f t="shared" si="0"/>
        <v>69 USS North Carolina Battleship Comm.</v>
      </c>
      <c r="B41" s="6" t="s">
        <v>69</v>
      </c>
      <c r="C41" s="5" t="s">
        <v>155</v>
      </c>
      <c r="D41" s="5" t="s">
        <v>229</v>
      </c>
    </row>
    <row r="42" spans="1:4" ht="15.75">
      <c r="A42" t="str">
        <f t="shared" si="0"/>
        <v>6BC Deferred Comp &amp; NC 401(k)-Combined Pkg</v>
      </c>
      <c r="B42" s="53" t="s">
        <v>356</v>
      </c>
      <c r="C42" s="54" t="s">
        <v>355</v>
      </c>
      <c r="D42" s="5" t="s">
        <v>229</v>
      </c>
    </row>
    <row r="43" spans="1:4" ht="15.75">
      <c r="A43" t="str">
        <f t="shared" si="0"/>
        <v>87 NC School of Science &amp; Mathematics</v>
      </c>
      <c r="B43" s="6" t="s">
        <v>319</v>
      </c>
      <c r="C43" s="16" t="s">
        <v>293</v>
      </c>
      <c r="D43" s="5" t="s">
        <v>173</v>
      </c>
    </row>
    <row r="44" spans="1:4" ht="15.75">
      <c r="A44" t="str">
        <f t="shared" si="0"/>
        <v>90 General Fund - OSC</v>
      </c>
      <c r="B44" s="6" t="s">
        <v>277</v>
      </c>
      <c r="C44" s="5" t="s">
        <v>278</v>
      </c>
      <c r="D44" s="5" t="s">
        <v>229</v>
      </c>
    </row>
    <row r="45" spans="1:4" ht="15.75">
      <c r="A45" t="str">
        <f t="shared" si="0"/>
        <v>99 General Fund - DOR</v>
      </c>
      <c r="B45" s="6" t="s">
        <v>280</v>
      </c>
      <c r="C45" s="5" t="s">
        <v>279</v>
      </c>
      <c r="D45" s="5" t="s">
        <v>229</v>
      </c>
    </row>
    <row r="46" spans="1:4" ht="15.75">
      <c r="A46" t="str">
        <f t="shared" si="0"/>
        <v>RX OSC-Central Accounts</v>
      </c>
      <c r="B46" s="6" t="s">
        <v>5</v>
      </c>
      <c r="C46" s="5" t="s">
        <v>97</v>
      </c>
      <c r="D46" s="5" t="s">
        <v>229</v>
      </c>
    </row>
    <row r="47" spans="1:4" ht="15.75">
      <c r="A47" t="str">
        <f t="shared" si="0"/>
        <v>U10 UNC-General Administration</v>
      </c>
      <c r="B47" s="6" t="s">
        <v>71</v>
      </c>
      <c r="C47" s="5" t="s">
        <v>28</v>
      </c>
      <c r="D47" s="5" t="s">
        <v>173</v>
      </c>
    </row>
    <row r="48" spans="1:4" ht="15.75">
      <c r="A48" t="str">
        <f t="shared" si="0"/>
        <v>U20 UNC at Chapel Hill</v>
      </c>
      <c r="B48" s="6" t="s">
        <v>72</v>
      </c>
      <c r="C48" s="5" t="s">
        <v>156</v>
      </c>
      <c r="D48" s="5" t="s">
        <v>173</v>
      </c>
    </row>
    <row r="49" spans="1:4" ht="15.75">
      <c r="A49" t="str">
        <f t="shared" si="0"/>
        <v>U30 North Carolina State University</v>
      </c>
      <c r="B49" s="6" t="s">
        <v>73</v>
      </c>
      <c r="C49" s="5" t="s">
        <v>29</v>
      </c>
      <c r="D49" s="5" t="s">
        <v>173</v>
      </c>
    </row>
    <row r="50" spans="1:4" ht="15.75">
      <c r="A50" t="str">
        <f t="shared" si="0"/>
        <v>U40 UNC at Greensboro</v>
      </c>
      <c r="B50" s="6" t="s">
        <v>74</v>
      </c>
      <c r="C50" s="5" t="s">
        <v>157</v>
      </c>
      <c r="D50" s="5" t="s">
        <v>173</v>
      </c>
    </row>
    <row r="51" spans="1:4" ht="15.75">
      <c r="A51" t="str">
        <f t="shared" si="0"/>
        <v>U50 UNC at Charlotte</v>
      </c>
      <c r="B51" s="6" t="s">
        <v>75</v>
      </c>
      <c r="C51" s="5" t="s">
        <v>33</v>
      </c>
      <c r="D51" s="5" t="s">
        <v>173</v>
      </c>
    </row>
    <row r="52" spans="1:4" ht="15.75">
      <c r="A52" t="str">
        <f t="shared" si="0"/>
        <v>U55 UNC at Asheville</v>
      </c>
      <c r="B52" s="6" t="s">
        <v>76</v>
      </c>
      <c r="C52" s="5" t="s">
        <v>34</v>
      </c>
      <c r="D52" s="5" t="s">
        <v>173</v>
      </c>
    </row>
    <row r="53" spans="1:4" ht="15.75">
      <c r="A53" t="str">
        <f t="shared" si="0"/>
        <v>U60 UNC at Wilmington</v>
      </c>
      <c r="B53" s="6" t="s">
        <v>7</v>
      </c>
      <c r="C53" s="5" t="s">
        <v>35</v>
      </c>
      <c r="D53" s="5" t="s">
        <v>173</v>
      </c>
    </row>
    <row r="54" spans="1:4" ht="15.75">
      <c r="A54" t="str">
        <f t="shared" si="0"/>
        <v>U65 East Carolina University</v>
      </c>
      <c r="B54" s="6" t="s">
        <v>8</v>
      </c>
      <c r="C54" s="5" t="s">
        <v>0</v>
      </c>
      <c r="D54" s="5" t="s">
        <v>173</v>
      </c>
    </row>
    <row r="55" spans="1:4" ht="15.75">
      <c r="A55" t="str">
        <f t="shared" si="0"/>
        <v>U70 North Carolina A&amp;T University</v>
      </c>
      <c r="B55" s="6" t="s">
        <v>9</v>
      </c>
      <c r="C55" s="16" t="s">
        <v>292</v>
      </c>
      <c r="D55" s="5" t="s">
        <v>173</v>
      </c>
    </row>
    <row r="56" spans="1:4" ht="15.75">
      <c r="A56" t="str">
        <f t="shared" si="0"/>
        <v>U75 Western Carolina University</v>
      </c>
      <c r="B56" s="6" t="s">
        <v>10</v>
      </c>
      <c r="C56" s="5" t="s">
        <v>31</v>
      </c>
      <c r="D56" s="5" t="s">
        <v>173</v>
      </c>
    </row>
    <row r="57" spans="1:4" ht="15.75">
      <c r="A57" t="str">
        <f t="shared" si="0"/>
        <v>U80 Appalachian State University</v>
      </c>
      <c r="B57" s="6" t="s">
        <v>161</v>
      </c>
      <c r="C57" s="5" t="s">
        <v>30</v>
      </c>
      <c r="D57" s="5" t="s">
        <v>173</v>
      </c>
    </row>
    <row r="58" spans="1:4" ht="15.75">
      <c r="A58" t="str">
        <f t="shared" si="0"/>
        <v>U82 UNC at Pembroke</v>
      </c>
      <c r="B58" s="6" t="s">
        <v>162</v>
      </c>
      <c r="C58" s="5" t="s">
        <v>36</v>
      </c>
      <c r="D58" s="5" t="s">
        <v>173</v>
      </c>
    </row>
    <row r="59" spans="1:4" ht="15.75">
      <c r="A59" t="str">
        <f t="shared" si="0"/>
        <v>U84 Winston-Salem State University</v>
      </c>
      <c r="B59" s="6" t="s">
        <v>163</v>
      </c>
      <c r="C59" s="5" t="s">
        <v>32</v>
      </c>
      <c r="D59" s="5" t="s">
        <v>173</v>
      </c>
    </row>
    <row r="60" spans="1:4" ht="15.75">
      <c r="A60" t="str">
        <f t="shared" si="0"/>
        <v>U86 Elizabeth City State University</v>
      </c>
      <c r="B60" s="6" t="s">
        <v>164</v>
      </c>
      <c r="C60" s="5" t="s">
        <v>11</v>
      </c>
      <c r="D60" s="5" t="s">
        <v>173</v>
      </c>
    </row>
    <row r="61" spans="1:4" ht="15.75">
      <c r="A61" t="str">
        <f t="shared" si="0"/>
        <v>U88 Fayetteville State University</v>
      </c>
      <c r="B61" s="6" t="s">
        <v>165</v>
      </c>
      <c r="C61" s="5" t="s">
        <v>12</v>
      </c>
      <c r="D61" s="5" t="s">
        <v>173</v>
      </c>
    </row>
    <row r="62" spans="1:4" ht="15.75">
      <c r="A62" t="str">
        <f t="shared" si="0"/>
        <v>U90 North Carolina Central University</v>
      </c>
      <c r="B62" s="6" t="s">
        <v>166</v>
      </c>
      <c r="C62" s="5" t="s">
        <v>1</v>
      </c>
      <c r="D62" s="5" t="s">
        <v>173</v>
      </c>
    </row>
    <row r="63" spans="1:4" ht="15.75">
      <c r="A63" t="str">
        <f t="shared" si="0"/>
        <v>U92 UNC School of the Arts</v>
      </c>
      <c r="B63" s="6" t="s">
        <v>167</v>
      </c>
      <c r="C63" s="16" t="s">
        <v>291</v>
      </c>
      <c r="D63" s="5" t="s">
        <v>173</v>
      </c>
    </row>
    <row r="64" spans="1:4" ht="15.75">
      <c r="A64" t="str">
        <f t="shared" si="0"/>
        <v>ZL Gateway University Research Park, Inc.</v>
      </c>
      <c r="B64" s="6" t="s">
        <v>322</v>
      </c>
      <c r="C64" s="16" t="s">
        <v>323</v>
      </c>
      <c r="D64" s="5" t="s">
        <v>173</v>
      </c>
    </row>
  </sheetData>
  <hyperlinks>
    <hyperlink ref="C1" location="Index!A1" display="Office of the State Controller"/>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G10"/>
  <sheetViews>
    <sheetView workbookViewId="0">
      <selection activeCell="A7" sqref="A7"/>
    </sheetView>
  </sheetViews>
  <sheetFormatPr defaultColWidth="9.140625" defaultRowHeight="15.75"/>
  <cols>
    <col min="1" max="1" width="10.140625" style="5" bestFit="1" customWidth="1"/>
    <col min="2" max="16384" width="9.140625" style="5"/>
  </cols>
  <sheetData>
    <row r="1" spans="1:7">
      <c r="A1" s="8" t="s">
        <v>54</v>
      </c>
    </row>
    <row r="2" spans="1:7">
      <c r="A2" s="9">
        <v>42916</v>
      </c>
      <c r="B2" s="5" t="s">
        <v>55</v>
      </c>
    </row>
    <row r="3" spans="1:7">
      <c r="A3" s="9">
        <v>42552</v>
      </c>
      <c r="B3" s="5" t="s">
        <v>146</v>
      </c>
    </row>
    <row r="4" spans="1:7">
      <c r="A4" s="9">
        <v>42551</v>
      </c>
      <c r="B4" s="5" t="s">
        <v>147</v>
      </c>
    </row>
    <row r="5" spans="1:7">
      <c r="A5" s="9">
        <v>42917</v>
      </c>
      <c r="B5" s="5" t="s">
        <v>43</v>
      </c>
    </row>
    <row r="6" spans="1:7">
      <c r="A6" s="9">
        <v>43281</v>
      </c>
      <c r="B6" s="5" t="s">
        <v>160</v>
      </c>
    </row>
    <row r="8" spans="1:7">
      <c r="A8" s="47" t="s">
        <v>344</v>
      </c>
      <c r="B8" s="48"/>
      <c r="C8" s="48"/>
      <c r="D8" s="48"/>
      <c r="E8" s="48"/>
      <c r="F8" s="48"/>
      <c r="G8" s="48"/>
    </row>
    <row r="9" spans="1:7">
      <c r="A9" s="48" t="s">
        <v>345</v>
      </c>
      <c r="B9" s="48"/>
      <c r="C9" s="48"/>
      <c r="D9" s="48"/>
      <c r="E9" s="48"/>
      <c r="F9" s="48"/>
      <c r="G9" s="48"/>
    </row>
    <row r="10" spans="1:7">
      <c r="A10" s="48" t="s">
        <v>346</v>
      </c>
      <c r="B10" s="48"/>
      <c r="C10" s="48"/>
      <c r="D10" s="48"/>
      <c r="E10" s="48"/>
      <c r="F10" s="48"/>
      <c r="G10" s="48"/>
    </row>
  </sheetData>
  <customSheetViews>
    <customSheetView guid="{B08879A4-635B-4C39-9937-AC7883D562FC}">
      <selection activeCell="A6" sqref="A6"/>
      <pageMargins left="0.75" right="0.75" top="1" bottom="1" header="0.5" footer="0.5"/>
      <headerFooter alignWithMargins="0"/>
    </customSheetView>
    <customSheetView guid="{9FCFC836-1CA5-48BF-958D-24D2EA94B219}">
      <selection activeCell="A6" sqref="A6"/>
      <pageMargins left="0.75" right="0.75" top="1" bottom="1" header="0.5" footer="0.5"/>
      <headerFooter alignWithMargins="0"/>
    </customSheetView>
  </customSheetView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166"/>
  <sheetViews>
    <sheetView showGridLines="0" zoomScaleNormal="100" workbookViewId="0">
      <selection activeCell="T25" sqref="T25"/>
    </sheetView>
  </sheetViews>
  <sheetFormatPr defaultRowHeight="15.75"/>
  <cols>
    <col min="1" max="1" width="11.5703125" style="115" customWidth="1"/>
    <col min="2" max="2" width="1.5703125" style="115" customWidth="1"/>
    <col min="3" max="3" width="15.42578125" style="115" customWidth="1"/>
    <col min="4" max="4" width="1.7109375" style="115" customWidth="1"/>
    <col min="5" max="5" width="24" style="115" customWidth="1"/>
    <col min="6" max="6" width="1.7109375" style="115" customWidth="1"/>
    <col min="7" max="7" width="17.42578125" style="115" customWidth="1"/>
    <col min="8" max="8" width="1.7109375" style="115" customWidth="1"/>
    <col min="9" max="9" width="14.140625" style="115" customWidth="1"/>
    <col min="10" max="10" width="1.7109375" style="115" customWidth="1"/>
    <col min="11" max="11" width="31.7109375" style="115" customWidth="1"/>
    <col min="12" max="12" width="6.7109375" style="115" customWidth="1"/>
    <col min="13" max="13" width="7" style="115" hidden="1" customWidth="1"/>
    <col min="14" max="14" width="2" style="115" hidden="1" customWidth="1"/>
    <col min="15" max="18" width="7" style="115" hidden="1" customWidth="1"/>
    <col min="19" max="19" width="6.42578125" style="115" hidden="1" customWidth="1"/>
    <col min="20" max="257" width="9.140625" style="115"/>
    <col min="258" max="258" width="0" style="115" hidden="1" customWidth="1"/>
    <col min="259" max="259" width="15.42578125" style="115" customWidth="1"/>
    <col min="260" max="260" width="1.7109375" style="115" customWidth="1"/>
    <col min="261" max="261" width="22.5703125" style="115" customWidth="1"/>
    <col min="262" max="262" width="1.7109375" style="115" customWidth="1"/>
    <col min="263" max="263" width="17.42578125" style="115" customWidth="1"/>
    <col min="264" max="264" width="1.7109375" style="115" customWidth="1"/>
    <col min="265" max="265" width="14.140625" style="115" customWidth="1"/>
    <col min="266" max="266" width="1.7109375" style="115" customWidth="1"/>
    <col min="267" max="267" width="28.5703125" style="115" customWidth="1"/>
    <col min="268" max="268" width="4.7109375" style="115" customWidth="1"/>
    <col min="269" max="275" width="0" style="115" hidden="1" customWidth="1"/>
    <col min="276" max="513" width="9.140625" style="115"/>
    <col min="514" max="514" width="0" style="115" hidden="1" customWidth="1"/>
    <col min="515" max="515" width="15.42578125" style="115" customWidth="1"/>
    <col min="516" max="516" width="1.7109375" style="115" customWidth="1"/>
    <col min="517" max="517" width="22.5703125" style="115" customWidth="1"/>
    <col min="518" max="518" width="1.7109375" style="115" customWidth="1"/>
    <col min="519" max="519" width="17.42578125" style="115" customWidth="1"/>
    <col min="520" max="520" width="1.7109375" style="115" customWidth="1"/>
    <col min="521" max="521" width="14.140625" style="115" customWidth="1"/>
    <col min="522" max="522" width="1.7109375" style="115" customWidth="1"/>
    <col min="523" max="523" width="28.5703125" style="115" customWidth="1"/>
    <col min="524" max="524" width="4.7109375" style="115" customWidth="1"/>
    <col min="525" max="531" width="0" style="115" hidden="1" customWidth="1"/>
    <col min="532" max="769" width="9.140625" style="115"/>
    <col min="770" max="770" width="0" style="115" hidden="1" customWidth="1"/>
    <col min="771" max="771" width="15.42578125" style="115" customWidth="1"/>
    <col min="772" max="772" width="1.7109375" style="115" customWidth="1"/>
    <col min="773" max="773" width="22.5703125" style="115" customWidth="1"/>
    <col min="774" max="774" width="1.7109375" style="115" customWidth="1"/>
    <col min="775" max="775" width="17.42578125" style="115" customWidth="1"/>
    <col min="776" max="776" width="1.7109375" style="115" customWidth="1"/>
    <col min="777" max="777" width="14.140625" style="115" customWidth="1"/>
    <col min="778" max="778" width="1.7109375" style="115" customWidth="1"/>
    <col min="779" max="779" width="28.5703125" style="115" customWidth="1"/>
    <col min="780" max="780" width="4.7109375" style="115" customWidth="1"/>
    <col min="781" max="787" width="0" style="115" hidden="1" customWidth="1"/>
    <col min="788" max="1025" width="9.140625" style="115"/>
    <col min="1026" max="1026" width="0" style="115" hidden="1" customWidth="1"/>
    <col min="1027" max="1027" width="15.42578125" style="115" customWidth="1"/>
    <col min="1028" max="1028" width="1.7109375" style="115" customWidth="1"/>
    <col min="1029" max="1029" width="22.5703125" style="115" customWidth="1"/>
    <col min="1030" max="1030" width="1.7109375" style="115" customWidth="1"/>
    <col min="1031" max="1031" width="17.42578125" style="115" customWidth="1"/>
    <col min="1032" max="1032" width="1.7109375" style="115" customWidth="1"/>
    <col min="1033" max="1033" width="14.140625" style="115" customWidth="1"/>
    <col min="1034" max="1034" width="1.7109375" style="115" customWidth="1"/>
    <col min="1035" max="1035" width="28.5703125" style="115" customWidth="1"/>
    <col min="1036" max="1036" width="4.7109375" style="115" customWidth="1"/>
    <col min="1037" max="1043" width="0" style="115" hidden="1" customWidth="1"/>
    <col min="1044" max="1281" width="9.140625" style="115"/>
    <col min="1282" max="1282" width="0" style="115" hidden="1" customWidth="1"/>
    <col min="1283" max="1283" width="15.42578125" style="115" customWidth="1"/>
    <col min="1284" max="1284" width="1.7109375" style="115" customWidth="1"/>
    <col min="1285" max="1285" width="22.5703125" style="115" customWidth="1"/>
    <col min="1286" max="1286" width="1.7109375" style="115" customWidth="1"/>
    <col min="1287" max="1287" width="17.42578125" style="115" customWidth="1"/>
    <col min="1288" max="1288" width="1.7109375" style="115" customWidth="1"/>
    <col min="1289" max="1289" width="14.140625" style="115" customWidth="1"/>
    <col min="1290" max="1290" width="1.7109375" style="115" customWidth="1"/>
    <col min="1291" max="1291" width="28.5703125" style="115" customWidth="1"/>
    <col min="1292" max="1292" width="4.7109375" style="115" customWidth="1"/>
    <col min="1293" max="1299" width="0" style="115" hidden="1" customWidth="1"/>
    <col min="1300" max="1537" width="9.140625" style="115"/>
    <col min="1538" max="1538" width="0" style="115" hidden="1" customWidth="1"/>
    <col min="1539" max="1539" width="15.42578125" style="115" customWidth="1"/>
    <col min="1540" max="1540" width="1.7109375" style="115" customWidth="1"/>
    <col min="1541" max="1541" width="22.5703125" style="115" customWidth="1"/>
    <col min="1542" max="1542" width="1.7109375" style="115" customWidth="1"/>
    <col min="1543" max="1543" width="17.42578125" style="115" customWidth="1"/>
    <col min="1544" max="1544" width="1.7109375" style="115" customWidth="1"/>
    <col min="1545" max="1545" width="14.140625" style="115" customWidth="1"/>
    <col min="1546" max="1546" width="1.7109375" style="115" customWidth="1"/>
    <col min="1547" max="1547" width="28.5703125" style="115" customWidth="1"/>
    <col min="1548" max="1548" width="4.7109375" style="115" customWidth="1"/>
    <col min="1549" max="1555" width="0" style="115" hidden="1" customWidth="1"/>
    <col min="1556" max="1793" width="9.140625" style="115"/>
    <col min="1794" max="1794" width="0" style="115" hidden="1" customWidth="1"/>
    <col min="1795" max="1795" width="15.42578125" style="115" customWidth="1"/>
    <col min="1796" max="1796" width="1.7109375" style="115" customWidth="1"/>
    <col min="1797" max="1797" width="22.5703125" style="115" customWidth="1"/>
    <col min="1798" max="1798" width="1.7109375" style="115" customWidth="1"/>
    <col min="1799" max="1799" width="17.42578125" style="115" customWidth="1"/>
    <col min="1800" max="1800" width="1.7109375" style="115" customWidth="1"/>
    <col min="1801" max="1801" width="14.140625" style="115" customWidth="1"/>
    <col min="1802" max="1802" width="1.7109375" style="115" customWidth="1"/>
    <col min="1803" max="1803" width="28.5703125" style="115" customWidth="1"/>
    <col min="1804" max="1804" width="4.7109375" style="115" customWidth="1"/>
    <col min="1805" max="1811" width="0" style="115" hidden="1" customWidth="1"/>
    <col min="1812" max="2049" width="9.140625" style="115"/>
    <col min="2050" max="2050" width="0" style="115" hidden="1" customWidth="1"/>
    <col min="2051" max="2051" width="15.42578125" style="115" customWidth="1"/>
    <col min="2052" max="2052" width="1.7109375" style="115" customWidth="1"/>
    <col min="2053" max="2053" width="22.5703125" style="115" customWidth="1"/>
    <col min="2054" max="2054" width="1.7109375" style="115" customWidth="1"/>
    <col min="2055" max="2055" width="17.42578125" style="115" customWidth="1"/>
    <col min="2056" max="2056" width="1.7109375" style="115" customWidth="1"/>
    <col min="2057" max="2057" width="14.140625" style="115" customWidth="1"/>
    <col min="2058" max="2058" width="1.7109375" style="115" customWidth="1"/>
    <col min="2059" max="2059" width="28.5703125" style="115" customWidth="1"/>
    <col min="2060" max="2060" width="4.7109375" style="115" customWidth="1"/>
    <col min="2061" max="2067" width="0" style="115" hidden="1" customWidth="1"/>
    <col min="2068" max="2305" width="9.140625" style="115"/>
    <col min="2306" max="2306" width="0" style="115" hidden="1" customWidth="1"/>
    <col min="2307" max="2307" width="15.42578125" style="115" customWidth="1"/>
    <col min="2308" max="2308" width="1.7109375" style="115" customWidth="1"/>
    <col min="2309" max="2309" width="22.5703125" style="115" customWidth="1"/>
    <col min="2310" max="2310" width="1.7109375" style="115" customWidth="1"/>
    <col min="2311" max="2311" width="17.42578125" style="115" customWidth="1"/>
    <col min="2312" max="2312" width="1.7109375" style="115" customWidth="1"/>
    <col min="2313" max="2313" width="14.140625" style="115" customWidth="1"/>
    <col min="2314" max="2314" width="1.7109375" style="115" customWidth="1"/>
    <col min="2315" max="2315" width="28.5703125" style="115" customWidth="1"/>
    <col min="2316" max="2316" width="4.7109375" style="115" customWidth="1"/>
    <col min="2317" max="2323" width="0" style="115" hidden="1" customWidth="1"/>
    <col min="2324" max="2561" width="9.140625" style="115"/>
    <col min="2562" max="2562" width="0" style="115" hidden="1" customWidth="1"/>
    <col min="2563" max="2563" width="15.42578125" style="115" customWidth="1"/>
    <col min="2564" max="2564" width="1.7109375" style="115" customWidth="1"/>
    <col min="2565" max="2565" width="22.5703125" style="115" customWidth="1"/>
    <col min="2566" max="2566" width="1.7109375" style="115" customWidth="1"/>
    <col min="2567" max="2567" width="17.42578125" style="115" customWidth="1"/>
    <col min="2568" max="2568" width="1.7109375" style="115" customWidth="1"/>
    <col min="2569" max="2569" width="14.140625" style="115" customWidth="1"/>
    <col min="2570" max="2570" width="1.7109375" style="115" customWidth="1"/>
    <col min="2571" max="2571" width="28.5703125" style="115" customWidth="1"/>
    <col min="2572" max="2572" width="4.7109375" style="115" customWidth="1"/>
    <col min="2573" max="2579" width="0" style="115" hidden="1" customWidth="1"/>
    <col min="2580" max="2817" width="9.140625" style="115"/>
    <col min="2818" max="2818" width="0" style="115" hidden="1" customWidth="1"/>
    <col min="2819" max="2819" width="15.42578125" style="115" customWidth="1"/>
    <col min="2820" max="2820" width="1.7109375" style="115" customWidth="1"/>
    <col min="2821" max="2821" width="22.5703125" style="115" customWidth="1"/>
    <col min="2822" max="2822" width="1.7109375" style="115" customWidth="1"/>
    <col min="2823" max="2823" width="17.42578125" style="115" customWidth="1"/>
    <col min="2824" max="2824" width="1.7109375" style="115" customWidth="1"/>
    <col min="2825" max="2825" width="14.140625" style="115" customWidth="1"/>
    <col min="2826" max="2826" width="1.7109375" style="115" customWidth="1"/>
    <col min="2827" max="2827" width="28.5703125" style="115" customWidth="1"/>
    <col min="2828" max="2828" width="4.7109375" style="115" customWidth="1"/>
    <col min="2829" max="2835" width="0" style="115" hidden="1" customWidth="1"/>
    <col min="2836" max="3073" width="9.140625" style="115"/>
    <col min="3074" max="3074" width="0" style="115" hidden="1" customWidth="1"/>
    <col min="3075" max="3075" width="15.42578125" style="115" customWidth="1"/>
    <col min="3076" max="3076" width="1.7109375" style="115" customWidth="1"/>
    <col min="3077" max="3077" width="22.5703125" style="115" customWidth="1"/>
    <col min="3078" max="3078" width="1.7109375" style="115" customWidth="1"/>
    <col min="3079" max="3079" width="17.42578125" style="115" customWidth="1"/>
    <col min="3080" max="3080" width="1.7109375" style="115" customWidth="1"/>
    <col min="3081" max="3081" width="14.140625" style="115" customWidth="1"/>
    <col min="3082" max="3082" width="1.7109375" style="115" customWidth="1"/>
    <col min="3083" max="3083" width="28.5703125" style="115" customWidth="1"/>
    <col min="3084" max="3084" width="4.7109375" style="115" customWidth="1"/>
    <col min="3085" max="3091" width="0" style="115" hidden="1" customWidth="1"/>
    <col min="3092" max="3329" width="9.140625" style="115"/>
    <col min="3330" max="3330" width="0" style="115" hidden="1" customWidth="1"/>
    <col min="3331" max="3331" width="15.42578125" style="115" customWidth="1"/>
    <col min="3332" max="3332" width="1.7109375" style="115" customWidth="1"/>
    <col min="3333" max="3333" width="22.5703125" style="115" customWidth="1"/>
    <col min="3334" max="3334" width="1.7109375" style="115" customWidth="1"/>
    <col min="3335" max="3335" width="17.42578125" style="115" customWidth="1"/>
    <col min="3336" max="3336" width="1.7109375" style="115" customWidth="1"/>
    <col min="3337" max="3337" width="14.140625" style="115" customWidth="1"/>
    <col min="3338" max="3338" width="1.7109375" style="115" customWidth="1"/>
    <col min="3339" max="3339" width="28.5703125" style="115" customWidth="1"/>
    <col min="3340" max="3340" width="4.7109375" style="115" customWidth="1"/>
    <col min="3341" max="3347" width="0" style="115" hidden="1" customWidth="1"/>
    <col min="3348" max="3585" width="9.140625" style="115"/>
    <col min="3586" max="3586" width="0" style="115" hidden="1" customWidth="1"/>
    <col min="3587" max="3587" width="15.42578125" style="115" customWidth="1"/>
    <col min="3588" max="3588" width="1.7109375" style="115" customWidth="1"/>
    <col min="3589" max="3589" width="22.5703125" style="115" customWidth="1"/>
    <col min="3590" max="3590" width="1.7109375" style="115" customWidth="1"/>
    <col min="3591" max="3591" width="17.42578125" style="115" customWidth="1"/>
    <col min="3592" max="3592" width="1.7109375" style="115" customWidth="1"/>
    <col min="3593" max="3593" width="14.140625" style="115" customWidth="1"/>
    <col min="3594" max="3594" width="1.7109375" style="115" customWidth="1"/>
    <col min="3595" max="3595" width="28.5703125" style="115" customWidth="1"/>
    <col min="3596" max="3596" width="4.7109375" style="115" customWidth="1"/>
    <col min="3597" max="3603" width="0" style="115" hidden="1" customWidth="1"/>
    <col min="3604" max="3841" width="9.140625" style="115"/>
    <col min="3842" max="3842" width="0" style="115" hidden="1" customWidth="1"/>
    <col min="3843" max="3843" width="15.42578125" style="115" customWidth="1"/>
    <col min="3844" max="3844" width="1.7109375" style="115" customWidth="1"/>
    <col min="3845" max="3845" width="22.5703125" style="115" customWidth="1"/>
    <col min="3846" max="3846" width="1.7109375" style="115" customWidth="1"/>
    <col min="3847" max="3847" width="17.42578125" style="115" customWidth="1"/>
    <col min="3848" max="3848" width="1.7109375" style="115" customWidth="1"/>
    <col min="3849" max="3849" width="14.140625" style="115" customWidth="1"/>
    <col min="3850" max="3850" width="1.7109375" style="115" customWidth="1"/>
    <col min="3851" max="3851" width="28.5703125" style="115" customWidth="1"/>
    <col min="3852" max="3852" width="4.7109375" style="115" customWidth="1"/>
    <col min="3853" max="3859" width="0" style="115" hidden="1" customWidth="1"/>
    <col min="3860" max="4097" width="9.140625" style="115"/>
    <col min="4098" max="4098" width="0" style="115" hidden="1" customWidth="1"/>
    <col min="4099" max="4099" width="15.42578125" style="115" customWidth="1"/>
    <col min="4100" max="4100" width="1.7109375" style="115" customWidth="1"/>
    <col min="4101" max="4101" width="22.5703125" style="115" customWidth="1"/>
    <col min="4102" max="4102" width="1.7109375" style="115" customWidth="1"/>
    <col min="4103" max="4103" width="17.42578125" style="115" customWidth="1"/>
    <col min="4104" max="4104" width="1.7109375" style="115" customWidth="1"/>
    <col min="4105" max="4105" width="14.140625" style="115" customWidth="1"/>
    <col min="4106" max="4106" width="1.7109375" style="115" customWidth="1"/>
    <col min="4107" max="4107" width="28.5703125" style="115" customWidth="1"/>
    <col min="4108" max="4108" width="4.7109375" style="115" customWidth="1"/>
    <col min="4109" max="4115" width="0" style="115" hidden="1" customWidth="1"/>
    <col min="4116" max="4353" width="9.140625" style="115"/>
    <col min="4354" max="4354" width="0" style="115" hidden="1" customWidth="1"/>
    <col min="4355" max="4355" width="15.42578125" style="115" customWidth="1"/>
    <col min="4356" max="4356" width="1.7109375" style="115" customWidth="1"/>
    <col min="4357" max="4357" width="22.5703125" style="115" customWidth="1"/>
    <col min="4358" max="4358" width="1.7109375" style="115" customWidth="1"/>
    <col min="4359" max="4359" width="17.42578125" style="115" customWidth="1"/>
    <col min="4360" max="4360" width="1.7109375" style="115" customWidth="1"/>
    <col min="4361" max="4361" width="14.140625" style="115" customWidth="1"/>
    <col min="4362" max="4362" width="1.7109375" style="115" customWidth="1"/>
    <col min="4363" max="4363" width="28.5703125" style="115" customWidth="1"/>
    <col min="4364" max="4364" width="4.7109375" style="115" customWidth="1"/>
    <col min="4365" max="4371" width="0" style="115" hidden="1" customWidth="1"/>
    <col min="4372" max="4609" width="9.140625" style="115"/>
    <col min="4610" max="4610" width="0" style="115" hidden="1" customWidth="1"/>
    <col min="4611" max="4611" width="15.42578125" style="115" customWidth="1"/>
    <col min="4612" max="4612" width="1.7109375" style="115" customWidth="1"/>
    <col min="4613" max="4613" width="22.5703125" style="115" customWidth="1"/>
    <col min="4614" max="4614" width="1.7109375" style="115" customWidth="1"/>
    <col min="4615" max="4615" width="17.42578125" style="115" customWidth="1"/>
    <col min="4616" max="4616" width="1.7109375" style="115" customWidth="1"/>
    <col min="4617" max="4617" width="14.140625" style="115" customWidth="1"/>
    <col min="4618" max="4618" width="1.7109375" style="115" customWidth="1"/>
    <col min="4619" max="4619" width="28.5703125" style="115" customWidth="1"/>
    <col min="4620" max="4620" width="4.7109375" style="115" customWidth="1"/>
    <col min="4621" max="4627" width="0" style="115" hidden="1" customWidth="1"/>
    <col min="4628" max="4865" width="9.140625" style="115"/>
    <col min="4866" max="4866" width="0" style="115" hidden="1" customWidth="1"/>
    <col min="4867" max="4867" width="15.42578125" style="115" customWidth="1"/>
    <col min="4868" max="4868" width="1.7109375" style="115" customWidth="1"/>
    <col min="4869" max="4869" width="22.5703125" style="115" customWidth="1"/>
    <col min="4870" max="4870" width="1.7109375" style="115" customWidth="1"/>
    <col min="4871" max="4871" width="17.42578125" style="115" customWidth="1"/>
    <col min="4872" max="4872" width="1.7109375" style="115" customWidth="1"/>
    <col min="4873" max="4873" width="14.140625" style="115" customWidth="1"/>
    <col min="4874" max="4874" width="1.7109375" style="115" customWidth="1"/>
    <col min="4875" max="4875" width="28.5703125" style="115" customWidth="1"/>
    <col min="4876" max="4876" width="4.7109375" style="115" customWidth="1"/>
    <col min="4877" max="4883" width="0" style="115" hidden="1" customWidth="1"/>
    <col min="4884" max="5121" width="9.140625" style="115"/>
    <col min="5122" max="5122" width="0" style="115" hidden="1" customWidth="1"/>
    <col min="5123" max="5123" width="15.42578125" style="115" customWidth="1"/>
    <col min="5124" max="5124" width="1.7109375" style="115" customWidth="1"/>
    <col min="5125" max="5125" width="22.5703125" style="115" customWidth="1"/>
    <col min="5126" max="5126" width="1.7109375" style="115" customWidth="1"/>
    <col min="5127" max="5127" width="17.42578125" style="115" customWidth="1"/>
    <col min="5128" max="5128" width="1.7109375" style="115" customWidth="1"/>
    <col min="5129" max="5129" width="14.140625" style="115" customWidth="1"/>
    <col min="5130" max="5130" width="1.7109375" style="115" customWidth="1"/>
    <col min="5131" max="5131" width="28.5703125" style="115" customWidth="1"/>
    <col min="5132" max="5132" width="4.7109375" style="115" customWidth="1"/>
    <col min="5133" max="5139" width="0" style="115" hidden="1" customWidth="1"/>
    <col min="5140" max="5377" width="9.140625" style="115"/>
    <col min="5378" max="5378" width="0" style="115" hidden="1" customWidth="1"/>
    <col min="5379" max="5379" width="15.42578125" style="115" customWidth="1"/>
    <col min="5380" max="5380" width="1.7109375" style="115" customWidth="1"/>
    <col min="5381" max="5381" width="22.5703125" style="115" customWidth="1"/>
    <col min="5382" max="5382" width="1.7109375" style="115" customWidth="1"/>
    <col min="5383" max="5383" width="17.42578125" style="115" customWidth="1"/>
    <col min="5384" max="5384" width="1.7109375" style="115" customWidth="1"/>
    <col min="5385" max="5385" width="14.140625" style="115" customWidth="1"/>
    <col min="5386" max="5386" width="1.7109375" style="115" customWidth="1"/>
    <col min="5387" max="5387" width="28.5703125" style="115" customWidth="1"/>
    <col min="5388" max="5388" width="4.7109375" style="115" customWidth="1"/>
    <col min="5389" max="5395" width="0" style="115" hidden="1" customWidth="1"/>
    <col min="5396" max="5633" width="9.140625" style="115"/>
    <col min="5634" max="5634" width="0" style="115" hidden="1" customWidth="1"/>
    <col min="5635" max="5635" width="15.42578125" style="115" customWidth="1"/>
    <col min="5636" max="5636" width="1.7109375" style="115" customWidth="1"/>
    <col min="5637" max="5637" width="22.5703125" style="115" customWidth="1"/>
    <col min="5638" max="5638" width="1.7109375" style="115" customWidth="1"/>
    <col min="5639" max="5639" width="17.42578125" style="115" customWidth="1"/>
    <col min="5640" max="5640" width="1.7109375" style="115" customWidth="1"/>
    <col min="5641" max="5641" width="14.140625" style="115" customWidth="1"/>
    <col min="5642" max="5642" width="1.7109375" style="115" customWidth="1"/>
    <col min="5643" max="5643" width="28.5703125" style="115" customWidth="1"/>
    <col min="5644" max="5644" width="4.7109375" style="115" customWidth="1"/>
    <col min="5645" max="5651" width="0" style="115" hidden="1" customWidth="1"/>
    <col min="5652" max="5889" width="9.140625" style="115"/>
    <col min="5890" max="5890" width="0" style="115" hidden="1" customWidth="1"/>
    <col min="5891" max="5891" width="15.42578125" style="115" customWidth="1"/>
    <col min="5892" max="5892" width="1.7109375" style="115" customWidth="1"/>
    <col min="5893" max="5893" width="22.5703125" style="115" customWidth="1"/>
    <col min="5894" max="5894" width="1.7109375" style="115" customWidth="1"/>
    <col min="5895" max="5895" width="17.42578125" style="115" customWidth="1"/>
    <col min="5896" max="5896" width="1.7109375" style="115" customWidth="1"/>
    <col min="5897" max="5897" width="14.140625" style="115" customWidth="1"/>
    <col min="5898" max="5898" width="1.7109375" style="115" customWidth="1"/>
    <col min="5899" max="5899" width="28.5703125" style="115" customWidth="1"/>
    <col min="5900" max="5900" width="4.7109375" style="115" customWidth="1"/>
    <col min="5901" max="5907" width="0" style="115" hidden="1" customWidth="1"/>
    <col min="5908" max="6145" width="9.140625" style="115"/>
    <col min="6146" max="6146" width="0" style="115" hidden="1" customWidth="1"/>
    <col min="6147" max="6147" width="15.42578125" style="115" customWidth="1"/>
    <col min="6148" max="6148" width="1.7109375" style="115" customWidth="1"/>
    <col min="6149" max="6149" width="22.5703125" style="115" customWidth="1"/>
    <col min="6150" max="6150" width="1.7109375" style="115" customWidth="1"/>
    <col min="6151" max="6151" width="17.42578125" style="115" customWidth="1"/>
    <col min="6152" max="6152" width="1.7109375" style="115" customWidth="1"/>
    <col min="6153" max="6153" width="14.140625" style="115" customWidth="1"/>
    <col min="6154" max="6154" width="1.7109375" style="115" customWidth="1"/>
    <col min="6155" max="6155" width="28.5703125" style="115" customWidth="1"/>
    <col min="6156" max="6156" width="4.7109375" style="115" customWidth="1"/>
    <col min="6157" max="6163" width="0" style="115" hidden="1" customWidth="1"/>
    <col min="6164" max="6401" width="9.140625" style="115"/>
    <col min="6402" max="6402" width="0" style="115" hidden="1" customWidth="1"/>
    <col min="6403" max="6403" width="15.42578125" style="115" customWidth="1"/>
    <col min="6404" max="6404" width="1.7109375" style="115" customWidth="1"/>
    <col min="6405" max="6405" width="22.5703125" style="115" customWidth="1"/>
    <col min="6406" max="6406" width="1.7109375" style="115" customWidth="1"/>
    <col min="6407" max="6407" width="17.42578125" style="115" customWidth="1"/>
    <col min="6408" max="6408" width="1.7109375" style="115" customWidth="1"/>
    <col min="6409" max="6409" width="14.140625" style="115" customWidth="1"/>
    <col min="6410" max="6410" width="1.7109375" style="115" customWidth="1"/>
    <col min="6411" max="6411" width="28.5703125" style="115" customWidth="1"/>
    <col min="6412" max="6412" width="4.7109375" style="115" customWidth="1"/>
    <col min="6413" max="6419" width="0" style="115" hidden="1" customWidth="1"/>
    <col min="6420" max="6657" width="9.140625" style="115"/>
    <col min="6658" max="6658" width="0" style="115" hidden="1" customWidth="1"/>
    <col min="6659" max="6659" width="15.42578125" style="115" customWidth="1"/>
    <col min="6660" max="6660" width="1.7109375" style="115" customWidth="1"/>
    <col min="6661" max="6661" width="22.5703125" style="115" customWidth="1"/>
    <col min="6662" max="6662" width="1.7109375" style="115" customWidth="1"/>
    <col min="6663" max="6663" width="17.42578125" style="115" customWidth="1"/>
    <col min="6664" max="6664" width="1.7109375" style="115" customWidth="1"/>
    <col min="6665" max="6665" width="14.140625" style="115" customWidth="1"/>
    <col min="6666" max="6666" width="1.7109375" style="115" customWidth="1"/>
    <col min="6667" max="6667" width="28.5703125" style="115" customWidth="1"/>
    <col min="6668" max="6668" width="4.7109375" style="115" customWidth="1"/>
    <col min="6669" max="6675" width="0" style="115" hidden="1" customWidth="1"/>
    <col min="6676" max="6913" width="9.140625" style="115"/>
    <col min="6914" max="6914" width="0" style="115" hidden="1" customWidth="1"/>
    <col min="6915" max="6915" width="15.42578125" style="115" customWidth="1"/>
    <col min="6916" max="6916" width="1.7109375" style="115" customWidth="1"/>
    <col min="6917" max="6917" width="22.5703125" style="115" customWidth="1"/>
    <col min="6918" max="6918" width="1.7109375" style="115" customWidth="1"/>
    <col min="6919" max="6919" width="17.42578125" style="115" customWidth="1"/>
    <col min="6920" max="6920" width="1.7109375" style="115" customWidth="1"/>
    <col min="6921" max="6921" width="14.140625" style="115" customWidth="1"/>
    <col min="6922" max="6922" width="1.7109375" style="115" customWidth="1"/>
    <col min="6923" max="6923" width="28.5703125" style="115" customWidth="1"/>
    <col min="6924" max="6924" width="4.7109375" style="115" customWidth="1"/>
    <col min="6925" max="6931" width="0" style="115" hidden="1" customWidth="1"/>
    <col min="6932" max="7169" width="9.140625" style="115"/>
    <col min="7170" max="7170" width="0" style="115" hidden="1" customWidth="1"/>
    <col min="7171" max="7171" width="15.42578125" style="115" customWidth="1"/>
    <col min="7172" max="7172" width="1.7109375" style="115" customWidth="1"/>
    <col min="7173" max="7173" width="22.5703125" style="115" customWidth="1"/>
    <col min="7174" max="7174" width="1.7109375" style="115" customWidth="1"/>
    <col min="7175" max="7175" width="17.42578125" style="115" customWidth="1"/>
    <col min="7176" max="7176" width="1.7109375" style="115" customWidth="1"/>
    <col min="7177" max="7177" width="14.140625" style="115" customWidth="1"/>
    <col min="7178" max="7178" width="1.7109375" style="115" customWidth="1"/>
    <col min="7179" max="7179" width="28.5703125" style="115" customWidth="1"/>
    <col min="7180" max="7180" width="4.7109375" style="115" customWidth="1"/>
    <col min="7181" max="7187" width="0" style="115" hidden="1" customWidth="1"/>
    <col min="7188" max="7425" width="9.140625" style="115"/>
    <col min="7426" max="7426" width="0" style="115" hidden="1" customWidth="1"/>
    <col min="7427" max="7427" width="15.42578125" style="115" customWidth="1"/>
    <col min="7428" max="7428" width="1.7109375" style="115" customWidth="1"/>
    <col min="7429" max="7429" width="22.5703125" style="115" customWidth="1"/>
    <col min="7430" max="7430" width="1.7109375" style="115" customWidth="1"/>
    <col min="7431" max="7431" width="17.42578125" style="115" customWidth="1"/>
    <col min="7432" max="7432" width="1.7109375" style="115" customWidth="1"/>
    <col min="7433" max="7433" width="14.140625" style="115" customWidth="1"/>
    <col min="7434" max="7434" width="1.7109375" style="115" customWidth="1"/>
    <col min="7435" max="7435" width="28.5703125" style="115" customWidth="1"/>
    <col min="7436" max="7436" width="4.7109375" style="115" customWidth="1"/>
    <col min="7437" max="7443" width="0" style="115" hidden="1" customWidth="1"/>
    <col min="7444" max="7681" width="9.140625" style="115"/>
    <col min="7682" max="7682" width="0" style="115" hidden="1" customWidth="1"/>
    <col min="7683" max="7683" width="15.42578125" style="115" customWidth="1"/>
    <col min="7684" max="7684" width="1.7109375" style="115" customWidth="1"/>
    <col min="7685" max="7685" width="22.5703125" style="115" customWidth="1"/>
    <col min="7686" max="7686" width="1.7109375" style="115" customWidth="1"/>
    <col min="7687" max="7687" width="17.42578125" style="115" customWidth="1"/>
    <col min="7688" max="7688" width="1.7109375" style="115" customWidth="1"/>
    <col min="7689" max="7689" width="14.140625" style="115" customWidth="1"/>
    <col min="7690" max="7690" width="1.7109375" style="115" customWidth="1"/>
    <col min="7691" max="7691" width="28.5703125" style="115" customWidth="1"/>
    <col min="7692" max="7692" width="4.7109375" style="115" customWidth="1"/>
    <col min="7693" max="7699" width="0" style="115" hidden="1" customWidth="1"/>
    <col min="7700" max="7937" width="9.140625" style="115"/>
    <col min="7938" max="7938" width="0" style="115" hidden="1" customWidth="1"/>
    <col min="7939" max="7939" width="15.42578125" style="115" customWidth="1"/>
    <col min="7940" max="7940" width="1.7109375" style="115" customWidth="1"/>
    <col min="7941" max="7941" width="22.5703125" style="115" customWidth="1"/>
    <col min="7942" max="7942" width="1.7109375" style="115" customWidth="1"/>
    <col min="7943" max="7943" width="17.42578125" style="115" customWidth="1"/>
    <col min="7944" max="7944" width="1.7109375" style="115" customWidth="1"/>
    <col min="7945" max="7945" width="14.140625" style="115" customWidth="1"/>
    <col min="7946" max="7946" width="1.7109375" style="115" customWidth="1"/>
    <col min="7947" max="7947" width="28.5703125" style="115" customWidth="1"/>
    <col min="7948" max="7948" width="4.7109375" style="115" customWidth="1"/>
    <col min="7949" max="7955" width="0" style="115" hidden="1" customWidth="1"/>
    <col min="7956" max="8193" width="9.140625" style="115"/>
    <col min="8194" max="8194" width="0" style="115" hidden="1" customWidth="1"/>
    <col min="8195" max="8195" width="15.42578125" style="115" customWidth="1"/>
    <col min="8196" max="8196" width="1.7109375" style="115" customWidth="1"/>
    <col min="8197" max="8197" width="22.5703125" style="115" customWidth="1"/>
    <col min="8198" max="8198" width="1.7109375" style="115" customWidth="1"/>
    <col min="8199" max="8199" width="17.42578125" style="115" customWidth="1"/>
    <col min="8200" max="8200" width="1.7109375" style="115" customWidth="1"/>
    <col min="8201" max="8201" width="14.140625" style="115" customWidth="1"/>
    <col min="8202" max="8202" width="1.7109375" style="115" customWidth="1"/>
    <col min="8203" max="8203" width="28.5703125" style="115" customWidth="1"/>
    <col min="8204" max="8204" width="4.7109375" style="115" customWidth="1"/>
    <col min="8205" max="8211" width="0" style="115" hidden="1" customWidth="1"/>
    <col min="8212" max="8449" width="9.140625" style="115"/>
    <col min="8450" max="8450" width="0" style="115" hidden="1" customWidth="1"/>
    <col min="8451" max="8451" width="15.42578125" style="115" customWidth="1"/>
    <col min="8452" max="8452" width="1.7109375" style="115" customWidth="1"/>
    <col min="8453" max="8453" width="22.5703125" style="115" customWidth="1"/>
    <col min="8454" max="8454" width="1.7109375" style="115" customWidth="1"/>
    <col min="8455" max="8455" width="17.42578125" style="115" customWidth="1"/>
    <col min="8456" max="8456" width="1.7109375" style="115" customWidth="1"/>
    <col min="8457" max="8457" width="14.140625" style="115" customWidth="1"/>
    <col min="8458" max="8458" width="1.7109375" style="115" customWidth="1"/>
    <col min="8459" max="8459" width="28.5703125" style="115" customWidth="1"/>
    <col min="8460" max="8460" width="4.7109375" style="115" customWidth="1"/>
    <col min="8461" max="8467" width="0" style="115" hidden="1" customWidth="1"/>
    <col min="8468" max="8705" width="9.140625" style="115"/>
    <col min="8706" max="8706" width="0" style="115" hidden="1" customWidth="1"/>
    <col min="8707" max="8707" width="15.42578125" style="115" customWidth="1"/>
    <col min="8708" max="8708" width="1.7109375" style="115" customWidth="1"/>
    <col min="8709" max="8709" width="22.5703125" style="115" customWidth="1"/>
    <col min="8710" max="8710" width="1.7109375" style="115" customWidth="1"/>
    <col min="8711" max="8711" width="17.42578125" style="115" customWidth="1"/>
    <col min="8712" max="8712" width="1.7109375" style="115" customWidth="1"/>
    <col min="8713" max="8713" width="14.140625" style="115" customWidth="1"/>
    <col min="8714" max="8714" width="1.7109375" style="115" customWidth="1"/>
    <col min="8715" max="8715" width="28.5703125" style="115" customWidth="1"/>
    <col min="8716" max="8716" width="4.7109375" style="115" customWidth="1"/>
    <col min="8717" max="8723" width="0" style="115" hidden="1" customWidth="1"/>
    <col min="8724" max="8961" width="9.140625" style="115"/>
    <col min="8962" max="8962" width="0" style="115" hidden="1" customWidth="1"/>
    <col min="8963" max="8963" width="15.42578125" style="115" customWidth="1"/>
    <col min="8964" max="8964" width="1.7109375" style="115" customWidth="1"/>
    <col min="8965" max="8965" width="22.5703125" style="115" customWidth="1"/>
    <col min="8966" max="8966" width="1.7109375" style="115" customWidth="1"/>
    <col min="8967" max="8967" width="17.42578125" style="115" customWidth="1"/>
    <col min="8968" max="8968" width="1.7109375" style="115" customWidth="1"/>
    <col min="8969" max="8969" width="14.140625" style="115" customWidth="1"/>
    <col min="8970" max="8970" width="1.7109375" style="115" customWidth="1"/>
    <col min="8971" max="8971" width="28.5703125" style="115" customWidth="1"/>
    <col min="8972" max="8972" width="4.7109375" style="115" customWidth="1"/>
    <col min="8973" max="8979" width="0" style="115" hidden="1" customWidth="1"/>
    <col min="8980" max="9217" width="9.140625" style="115"/>
    <col min="9218" max="9218" width="0" style="115" hidden="1" customWidth="1"/>
    <col min="9219" max="9219" width="15.42578125" style="115" customWidth="1"/>
    <col min="9220" max="9220" width="1.7109375" style="115" customWidth="1"/>
    <col min="9221" max="9221" width="22.5703125" style="115" customWidth="1"/>
    <col min="9222" max="9222" width="1.7109375" style="115" customWidth="1"/>
    <col min="9223" max="9223" width="17.42578125" style="115" customWidth="1"/>
    <col min="9224" max="9224" width="1.7109375" style="115" customWidth="1"/>
    <col min="9225" max="9225" width="14.140625" style="115" customWidth="1"/>
    <col min="9226" max="9226" width="1.7109375" style="115" customWidth="1"/>
    <col min="9227" max="9227" width="28.5703125" style="115" customWidth="1"/>
    <col min="9228" max="9228" width="4.7109375" style="115" customWidth="1"/>
    <col min="9229" max="9235" width="0" style="115" hidden="1" customWidth="1"/>
    <col min="9236" max="9473" width="9.140625" style="115"/>
    <col min="9474" max="9474" width="0" style="115" hidden="1" customWidth="1"/>
    <col min="9475" max="9475" width="15.42578125" style="115" customWidth="1"/>
    <col min="9476" max="9476" width="1.7109375" style="115" customWidth="1"/>
    <col min="9477" max="9477" width="22.5703125" style="115" customWidth="1"/>
    <col min="9478" max="9478" width="1.7109375" style="115" customWidth="1"/>
    <col min="9479" max="9479" width="17.42578125" style="115" customWidth="1"/>
    <col min="9480" max="9480" width="1.7109375" style="115" customWidth="1"/>
    <col min="9481" max="9481" width="14.140625" style="115" customWidth="1"/>
    <col min="9482" max="9482" width="1.7109375" style="115" customWidth="1"/>
    <col min="9483" max="9483" width="28.5703125" style="115" customWidth="1"/>
    <col min="9484" max="9484" width="4.7109375" style="115" customWidth="1"/>
    <col min="9485" max="9491" width="0" style="115" hidden="1" customWidth="1"/>
    <col min="9492" max="9729" width="9.140625" style="115"/>
    <col min="9730" max="9730" width="0" style="115" hidden="1" customWidth="1"/>
    <col min="9731" max="9731" width="15.42578125" style="115" customWidth="1"/>
    <col min="9732" max="9732" width="1.7109375" style="115" customWidth="1"/>
    <col min="9733" max="9733" width="22.5703125" style="115" customWidth="1"/>
    <col min="9734" max="9734" width="1.7109375" style="115" customWidth="1"/>
    <col min="9735" max="9735" width="17.42578125" style="115" customWidth="1"/>
    <col min="9736" max="9736" width="1.7109375" style="115" customWidth="1"/>
    <col min="9737" max="9737" width="14.140625" style="115" customWidth="1"/>
    <col min="9738" max="9738" width="1.7109375" style="115" customWidth="1"/>
    <col min="9739" max="9739" width="28.5703125" style="115" customWidth="1"/>
    <col min="9740" max="9740" width="4.7109375" style="115" customWidth="1"/>
    <col min="9741" max="9747" width="0" style="115" hidden="1" customWidth="1"/>
    <col min="9748" max="9985" width="9.140625" style="115"/>
    <col min="9986" max="9986" width="0" style="115" hidden="1" customWidth="1"/>
    <col min="9987" max="9987" width="15.42578125" style="115" customWidth="1"/>
    <col min="9988" max="9988" width="1.7109375" style="115" customWidth="1"/>
    <col min="9989" max="9989" width="22.5703125" style="115" customWidth="1"/>
    <col min="9990" max="9990" width="1.7109375" style="115" customWidth="1"/>
    <col min="9991" max="9991" width="17.42578125" style="115" customWidth="1"/>
    <col min="9992" max="9992" width="1.7109375" style="115" customWidth="1"/>
    <col min="9993" max="9993" width="14.140625" style="115" customWidth="1"/>
    <col min="9994" max="9994" width="1.7109375" style="115" customWidth="1"/>
    <col min="9995" max="9995" width="28.5703125" style="115" customWidth="1"/>
    <col min="9996" max="9996" width="4.7109375" style="115" customWidth="1"/>
    <col min="9997" max="10003" width="0" style="115" hidden="1" customWidth="1"/>
    <col min="10004" max="10241" width="9.140625" style="115"/>
    <col min="10242" max="10242" width="0" style="115" hidden="1" customWidth="1"/>
    <col min="10243" max="10243" width="15.42578125" style="115" customWidth="1"/>
    <col min="10244" max="10244" width="1.7109375" style="115" customWidth="1"/>
    <col min="10245" max="10245" width="22.5703125" style="115" customWidth="1"/>
    <col min="10246" max="10246" width="1.7109375" style="115" customWidth="1"/>
    <col min="10247" max="10247" width="17.42578125" style="115" customWidth="1"/>
    <col min="10248" max="10248" width="1.7109375" style="115" customWidth="1"/>
    <col min="10249" max="10249" width="14.140625" style="115" customWidth="1"/>
    <col min="10250" max="10250" width="1.7109375" style="115" customWidth="1"/>
    <col min="10251" max="10251" width="28.5703125" style="115" customWidth="1"/>
    <col min="10252" max="10252" width="4.7109375" style="115" customWidth="1"/>
    <col min="10253" max="10259" width="0" style="115" hidden="1" customWidth="1"/>
    <col min="10260" max="10497" width="9.140625" style="115"/>
    <col min="10498" max="10498" width="0" style="115" hidden="1" customWidth="1"/>
    <col min="10499" max="10499" width="15.42578125" style="115" customWidth="1"/>
    <col min="10500" max="10500" width="1.7109375" style="115" customWidth="1"/>
    <col min="10501" max="10501" width="22.5703125" style="115" customWidth="1"/>
    <col min="10502" max="10502" width="1.7109375" style="115" customWidth="1"/>
    <col min="10503" max="10503" width="17.42578125" style="115" customWidth="1"/>
    <col min="10504" max="10504" width="1.7109375" style="115" customWidth="1"/>
    <col min="10505" max="10505" width="14.140625" style="115" customWidth="1"/>
    <col min="10506" max="10506" width="1.7109375" style="115" customWidth="1"/>
    <col min="10507" max="10507" width="28.5703125" style="115" customWidth="1"/>
    <col min="10508" max="10508" width="4.7109375" style="115" customWidth="1"/>
    <col min="10509" max="10515" width="0" style="115" hidden="1" customWidth="1"/>
    <col min="10516" max="10753" width="9.140625" style="115"/>
    <col min="10754" max="10754" width="0" style="115" hidden="1" customWidth="1"/>
    <col min="10755" max="10755" width="15.42578125" style="115" customWidth="1"/>
    <col min="10756" max="10756" width="1.7109375" style="115" customWidth="1"/>
    <col min="10757" max="10757" width="22.5703125" style="115" customWidth="1"/>
    <col min="10758" max="10758" width="1.7109375" style="115" customWidth="1"/>
    <col min="10759" max="10759" width="17.42578125" style="115" customWidth="1"/>
    <col min="10760" max="10760" width="1.7109375" style="115" customWidth="1"/>
    <col min="10761" max="10761" width="14.140625" style="115" customWidth="1"/>
    <col min="10762" max="10762" width="1.7109375" style="115" customWidth="1"/>
    <col min="10763" max="10763" width="28.5703125" style="115" customWidth="1"/>
    <col min="10764" max="10764" width="4.7109375" style="115" customWidth="1"/>
    <col min="10765" max="10771" width="0" style="115" hidden="1" customWidth="1"/>
    <col min="10772" max="11009" width="9.140625" style="115"/>
    <col min="11010" max="11010" width="0" style="115" hidden="1" customWidth="1"/>
    <col min="11011" max="11011" width="15.42578125" style="115" customWidth="1"/>
    <col min="11012" max="11012" width="1.7109375" style="115" customWidth="1"/>
    <col min="11013" max="11013" width="22.5703125" style="115" customWidth="1"/>
    <col min="11014" max="11014" width="1.7109375" style="115" customWidth="1"/>
    <col min="11015" max="11015" width="17.42578125" style="115" customWidth="1"/>
    <col min="11016" max="11016" width="1.7109375" style="115" customWidth="1"/>
    <col min="11017" max="11017" width="14.140625" style="115" customWidth="1"/>
    <col min="11018" max="11018" width="1.7109375" style="115" customWidth="1"/>
    <col min="11019" max="11019" width="28.5703125" style="115" customWidth="1"/>
    <col min="11020" max="11020" width="4.7109375" style="115" customWidth="1"/>
    <col min="11021" max="11027" width="0" style="115" hidden="1" customWidth="1"/>
    <col min="11028" max="11265" width="9.140625" style="115"/>
    <col min="11266" max="11266" width="0" style="115" hidden="1" customWidth="1"/>
    <col min="11267" max="11267" width="15.42578125" style="115" customWidth="1"/>
    <col min="11268" max="11268" width="1.7109375" style="115" customWidth="1"/>
    <col min="11269" max="11269" width="22.5703125" style="115" customWidth="1"/>
    <col min="11270" max="11270" width="1.7109375" style="115" customWidth="1"/>
    <col min="11271" max="11271" width="17.42578125" style="115" customWidth="1"/>
    <col min="11272" max="11272" width="1.7109375" style="115" customWidth="1"/>
    <col min="11273" max="11273" width="14.140625" style="115" customWidth="1"/>
    <col min="11274" max="11274" width="1.7109375" style="115" customWidth="1"/>
    <col min="11275" max="11275" width="28.5703125" style="115" customWidth="1"/>
    <col min="11276" max="11276" width="4.7109375" style="115" customWidth="1"/>
    <col min="11277" max="11283" width="0" style="115" hidden="1" customWidth="1"/>
    <col min="11284" max="11521" width="9.140625" style="115"/>
    <col min="11522" max="11522" width="0" style="115" hidden="1" customWidth="1"/>
    <col min="11523" max="11523" width="15.42578125" style="115" customWidth="1"/>
    <col min="11524" max="11524" width="1.7109375" style="115" customWidth="1"/>
    <col min="11525" max="11525" width="22.5703125" style="115" customWidth="1"/>
    <col min="11526" max="11526" width="1.7109375" style="115" customWidth="1"/>
    <col min="11527" max="11527" width="17.42578125" style="115" customWidth="1"/>
    <col min="11528" max="11528" width="1.7109375" style="115" customWidth="1"/>
    <col min="11529" max="11529" width="14.140625" style="115" customWidth="1"/>
    <col min="11530" max="11530" width="1.7109375" style="115" customWidth="1"/>
    <col min="11531" max="11531" width="28.5703125" style="115" customWidth="1"/>
    <col min="11532" max="11532" width="4.7109375" style="115" customWidth="1"/>
    <col min="11533" max="11539" width="0" style="115" hidden="1" customWidth="1"/>
    <col min="11540" max="11777" width="9.140625" style="115"/>
    <col min="11778" max="11778" width="0" style="115" hidden="1" customWidth="1"/>
    <col min="11779" max="11779" width="15.42578125" style="115" customWidth="1"/>
    <col min="11780" max="11780" width="1.7109375" style="115" customWidth="1"/>
    <col min="11781" max="11781" width="22.5703125" style="115" customWidth="1"/>
    <col min="11782" max="11782" width="1.7109375" style="115" customWidth="1"/>
    <col min="11783" max="11783" width="17.42578125" style="115" customWidth="1"/>
    <col min="11784" max="11784" width="1.7109375" style="115" customWidth="1"/>
    <col min="11785" max="11785" width="14.140625" style="115" customWidth="1"/>
    <col min="11786" max="11786" width="1.7109375" style="115" customWidth="1"/>
    <col min="11787" max="11787" width="28.5703125" style="115" customWidth="1"/>
    <col min="11788" max="11788" width="4.7109375" style="115" customWidth="1"/>
    <col min="11789" max="11795" width="0" style="115" hidden="1" customWidth="1"/>
    <col min="11796" max="12033" width="9.140625" style="115"/>
    <col min="12034" max="12034" width="0" style="115" hidden="1" customWidth="1"/>
    <col min="12035" max="12035" width="15.42578125" style="115" customWidth="1"/>
    <col min="12036" max="12036" width="1.7109375" style="115" customWidth="1"/>
    <col min="12037" max="12037" width="22.5703125" style="115" customWidth="1"/>
    <col min="12038" max="12038" width="1.7109375" style="115" customWidth="1"/>
    <col min="12039" max="12039" width="17.42578125" style="115" customWidth="1"/>
    <col min="12040" max="12040" width="1.7109375" style="115" customWidth="1"/>
    <col min="12041" max="12041" width="14.140625" style="115" customWidth="1"/>
    <col min="12042" max="12042" width="1.7109375" style="115" customWidth="1"/>
    <col min="12043" max="12043" width="28.5703125" style="115" customWidth="1"/>
    <col min="12044" max="12044" width="4.7109375" style="115" customWidth="1"/>
    <col min="12045" max="12051" width="0" style="115" hidden="1" customWidth="1"/>
    <col min="12052" max="12289" width="9.140625" style="115"/>
    <col min="12290" max="12290" width="0" style="115" hidden="1" customWidth="1"/>
    <col min="12291" max="12291" width="15.42578125" style="115" customWidth="1"/>
    <col min="12292" max="12292" width="1.7109375" style="115" customWidth="1"/>
    <col min="12293" max="12293" width="22.5703125" style="115" customWidth="1"/>
    <col min="12294" max="12294" width="1.7109375" style="115" customWidth="1"/>
    <col min="12295" max="12295" width="17.42578125" style="115" customWidth="1"/>
    <col min="12296" max="12296" width="1.7109375" style="115" customWidth="1"/>
    <col min="12297" max="12297" width="14.140625" style="115" customWidth="1"/>
    <col min="12298" max="12298" width="1.7109375" style="115" customWidth="1"/>
    <col min="12299" max="12299" width="28.5703125" style="115" customWidth="1"/>
    <col min="12300" max="12300" width="4.7109375" style="115" customWidth="1"/>
    <col min="12301" max="12307" width="0" style="115" hidden="1" customWidth="1"/>
    <col min="12308" max="12545" width="9.140625" style="115"/>
    <col min="12546" max="12546" width="0" style="115" hidden="1" customWidth="1"/>
    <col min="12547" max="12547" width="15.42578125" style="115" customWidth="1"/>
    <col min="12548" max="12548" width="1.7109375" style="115" customWidth="1"/>
    <col min="12549" max="12549" width="22.5703125" style="115" customWidth="1"/>
    <col min="12550" max="12550" width="1.7109375" style="115" customWidth="1"/>
    <col min="12551" max="12551" width="17.42578125" style="115" customWidth="1"/>
    <col min="12552" max="12552" width="1.7109375" style="115" customWidth="1"/>
    <col min="12553" max="12553" width="14.140625" style="115" customWidth="1"/>
    <col min="12554" max="12554" width="1.7109375" style="115" customWidth="1"/>
    <col min="12555" max="12555" width="28.5703125" style="115" customWidth="1"/>
    <col min="12556" max="12556" width="4.7109375" style="115" customWidth="1"/>
    <col min="12557" max="12563" width="0" style="115" hidden="1" customWidth="1"/>
    <col min="12564" max="12801" width="9.140625" style="115"/>
    <col min="12802" max="12802" width="0" style="115" hidden="1" customWidth="1"/>
    <col min="12803" max="12803" width="15.42578125" style="115" customWidth="1"/>
    <col min="12804" max="12804" width="1.7109375" style="115" customWidth="1"/>
    <col min="12805" max="12805" width="22.5703125" style="115" customWidth="1"/>
    <col min="12806" max="12806" width="1.7109375" style="115" customWidth="1"/>
    <col min="12807" max="12807" width="17.42578125" style="115" customWidth="1"/>
    <col min="12808" max="12808" width="1.7109375" style="115" customWidth="1"/>
    <col min="12809" max="12809" width="14.140625" style="115" customWidth="1"/>
    <col min="12810" max="12810" width="1.7109375" style="115" customWidth="1"/>
    <col min="12811" max="12811" width="28.5703125" style="115" customWidth="1"/>
    <col min="12812" max="12812" width="4.7109375" style="115" customWidth="1"/>
    <col min="12813" max="12819" width="0" style="115" hidden="1" customWidth="1"/>
    <col min="12820" max="13057" width="9.140625" style="115"/>
    <col min="13058" max="13058" width="0" style="115" hidden="1" customWidth="1"/>
    <col min="13059" max="13059" width="15.42578125" style="115" customWidth="1"/>
    <col min="13060" max="13060" width="1.7109375" style="115" customWidth="1"/>
    <col min="13061" max="13061" width="22.5703125" style="115" customWidth="1"/>
    <col min="13062" max="13062" width="1.7109375" style="115" customWidth="1"/>
    <col min="13063" max="13063" width="17.42578125" style="115" customWidth="1"/>
    <col min="13064" max="13064" width="1.7109375" style="115" customWidth="1"/>
    <col min="13065" max="13065" width="14.140625" style="115" customWidth="1"/>
    <col min="13066" max="13066" width="1.7109375" style="115" customWidth="1"/>
    <col min="13067" max="13067" width="28.5703125" style="115" customWidth="1"/>
    <col min="13068" max="13068" width="4.7109375" style="115" customWidth="1"/>
    <col min="13069" max="13075" width="0" style="115" hidden="1" customWidth="1"/>
    <col min="13076" max="13313" width="9.140625" style="115"/>
    <col min="13314" max="13314" width="0" style="115" hidden="1" customWidth="1"/>
    <col min="13315" max="13315" width="15.42578125" style="115" customWidth="1"/>
    <col min="13316" max="13316" width="1.7109375" style="115" customWidth="1"/>
    <col min="13317" max="13317" width="22.5703125" style="115" customWidth="1"/>
    <col min="13318" max="13318" width="1.7109375" style="115" customWidth="1"/>
    <col min="13319" max="13319" width="17.42578125" style="115" customWidth="1"/>
    <col min="13320" max="13320" width="1.7109375" style="115" customWidth="1"/>
    <col min="13321" max="13321" width="14.140625" style="115" customWidth="1"/>
    <col min="13322" max="13322" width="1.7109375" style="115" customWidth="1"/>
    <col min="13323" max="13323" width="28.5703125" style="115" customWidth="1"/>
    <col min="13324" max="13324" width="4.7109375" style="115" customWidth="1"/>
    <col min="13325" max="13331" width="0" style="115" hidden="1" customWidth="1"/>
    <col min="13332" max="13569" width="9.140625" style="115"/>
    <col min="13570" max="13570" width="0" style="115" hidden="1" customWidth="1"/>
    <col min="13571" max="13571" width="15.42578125" style="115" customWidth="1"/>
    <col min="13572" max="13572" width="1.7109375" style="115" customWidth="1"/>
    <col min="13573" max="13573" width="22.5703125" style="115" customWidth="1"/>
    <col min="13574" max="13574" width="1.7109375" style="115" customWidth="1"/>
    <col min="13575" max="13575" width="17.42578125" style="115" customWidth="1"/>
    <col min="13576" max="13576" width="1.7109375" style="115" customWidth="1"/>
    <col min="13577" max="13577" width="14.140625" style="115" customWidth="1"/>
    <col min="13578" max="13578" width="1.7109375" style="115" customWidth="1"/>
    <col min="13579" max="13579" width="28.5703125" style="115" customWidth="1"/>
    <col min="13580" max="13580" width="4.7109375" style="115" customWidth="1"/>
    <col min="13581" max="13587" width="0" style="115" hidden="1" customWidth="1"/>
    <col min="13588" max="13825" width="9.140625" style="115"/>
    <col min="13826" max="13826" width="0" style="115" hidden="1" customWidth="1"/>
    <col min="13827" max="13827" width="15.42578125" style="115" customWidth="1"/>
    <col min="13828" max="13828" width="1.7109375" style="115" customWidth="1"/>
    <col min="13829" max="13829" width="22.5703125" style="115" customWidth="1"/>
    <col min="13830" max="13830" width="1.7109375" style="115" customWidth="1"/>
    <col min="13831" max="13831" width="17.42578125" style="115" customWidth="1"/>
    <col min="13832" max="13832" width="1.7109375" style="115" customWidth="1"/>
    <col min="13833" max="13833" width="14.140625" style="115" customWidth="1"/>
    <col min="13834" max="13834" width="1.7109375" style="115" customWidth="1"/>
    <col min="13835" max="13835" width="28.5703125" style="115" customWidth="1"/>
    <col min="13836" max="13836" width="4.7109375" style="115" customWidth="1"/>
    <col min="13837" max="13843" width="0" style="115" hidden="1" customWidth="1"/>
    <col min="13844" max="14081" width="9.140625" style="115"/>
    <col min="14082" max="14082" width="0" style="115" hidden="1" customWidth="1"/>
    <col min="14083" max="14083" width="15.42578125" style="115" customWidth="1"/>
    <col min="14084" max="14084" width="1.7109375" style="115" customWidth="1"/>
    <col min="14085" max="14085" width="22.5703125" style="115" customWidth="1"/>
    <col min="14086" max="14086" width="1.7109375" style="115" customWidth="1"/>
    <col min="14087" max="14087" width="17.42578125" style="115" customWidth="1"/>
    <col min="14088" max="14088" width="1.7109375" style="115" customWidth="1"/>
    <col min="14089" max="14089" width="14.140625" style="115" customWidth="1"/>
    <col min="14090" max="14090" width="1.7109375" style="115" customWidth="1"/>
    <col min="14091" max="14091" width="28.5703125" style="115" customWidth="1"/>
    <col min="14092" max="14092" width="4.7109375" style="115" customWidth="1"/>
    <col min="14093" max="14099" width="0" style="115" hidden="1" customWidth="1"/>
    <col min="14100" max="14337" width="9.140625" style="115"/>
    <col min="14338" max="14338" width="0" style="115" hidden="1" customWidth="1"/>
    <col min="14339" max="14339" width="15.42578125" style="115" customWidth="1"/>
    <col min="14340" max="14340" width="1.7109375" style="115" customWidth="1"/>
    <col min="14341" max="14341" width="22.5703125" style="115" customWidth="1"/>
    <col min="14342" max="14342" width="1.7109375" style="115" customWidth="1"/>
    <col min="14343" max="14343" width="17.42578125" style="115" customWidth="1"/>
    <col min="14344" max="14344" width="1.7109375" style="115" customWidth="1"/>
    <col min="14345" max="14345" width="14.140625" style="115" customWidth="1"/>
    <col min="14346" max="14346" width="1.7109375" style="115" customWidth="1"/>
    <col min="14347" max="14347" width="28.5703125" style="115" customWidth="1"/>
    <col min="14348" max="14348" width="4.7109375" style="115" customWidth="1"/>
    <col min="14349" max="14355" width="0" style="115" hidden="1" customWidth="1"/>
    <col min="14356" max="14593" width="9.140625" style="115"/>
    <col min="14594" max="14594" width="0" style="115" hidden="1" customWidth="1"/>
    <col min="14595" max="14595" width="15.42578125" style="115" customWidth="1"/>
    <col min="14596" max="14596" width="1.7109375" style="115" customWidth="1"/>
    <col min="14597" max="14597" width="22.5703125" style="115" customWidth="1"/>
    <col min="14598" max="14598" width="1.7109375" style="115" customWidth="1"/>
    <col min="14599" max="14599" width="17.42578125" style="115" customWidth="1"/>
    <col min="14600" max="14600" width="1.7109375" style="115" customWidth="1"/>
    <col min="14601" max="14601" width="14.140625" style="115" customWidth="1"/>
    <col min="14602" max="14602" width="1.7109375" style="115" customWidth="1"/>
    <col min="14603" max="14603" width="28.5703125" style="115" customWidth="1"/>
    <col min="14604" max="14604" width="4.7109375" style="115" customWidth="1"/>
    <col min="14605" max="14611" width="0" style="115" hidden="1" customWidth="1"/>
    <col min="14612" max="14849" width="9.140625" style="115"/>
    <col min="14850" max="14850" width="0" style="115" hidden="1" customWidth="1"/>
    <col min="14851" max="14851" width="15.42578125" style="115" customWidth="1"/>
    <col min="14852" max="14852" width="1.7109375" style="115" customWidth="1"/>
    <col min="14853" max="14853" width="22.5703125" style="115" customWidth="1"/>
    <col min="14854" max="14854" width="1.7109375" style="115" customWidth="1"/>
    <col min="14855" max="14855" width="17.42578125" style="115" customWidth="1"/>
    <col min="14856" max="14856" width="1.7109375" style="115" customWidth="1"/>
    <col min="14857" max="14857" width="14.140625" style="115" customWidth="1"/>
    <col min="14858" max="14858" width="1.7109375" style="115" customWidth="1"/>
    <col min="14859" max="14859" width="28.5703125" style="115" customWidth="1"/>
    <col min="14860" max="14860" width="4.7109375" style="115" customWidth="1"/>
    <col min="14861" max="14867" width="0" style="115" hidden="1" customWidth="1"/>
    <col min="14868" max="15105" width="9.140625" style="115"/>
    <col min="15106" max="15106" width="0" style="115" hidden="1" customWidth="1"/>
    <col min="15107" max="15107" width="15.42578125" style="115" customWidth="1"/>
    <col min="15108" max="15108" width="1.7109375" style="115" customWidth="1"/>
    <col min="15109" max="15109" width="22.5703125" style="115" customWidth="1"/>
    <col min="15110" max="15110" width="1.7109375" style="115" customWidth="1"/>
    <col min="15111" max="15111" width="17.42578125" style="115" customWidth="1"/>
    <col min="15112" max="15112" width="1.7109375" style="115" customWidth="1"/>
    <col min="15113" max="15113" width="14.140625" style="115" customWidth="1"/>
    <col min="15114" max="15114" width="1.7109375" style="115" customWidth="1"/>
    <col min="15115" max="15115" width="28.5703125" style="115" customWidth="1"/>
    <col min="15116" max="15116" width="4.7109375" style="115" customWidth="1"/>
    <col min="15117" max="15123" width="0" style="115" hidden="1" customWidth="1"/>
    <col min="15124" max="15361" width="9.140625" style="115"/>
    <col min="15362" max="15362" width="0" style="115" hidden="1" customWidth="1"/>
    <col min="15363" max="15363" width="15.42578125" style="115" customWidth="1"/>
    <col min="15364" max="15364" width="1.7109375" style="115" customWidth="1"/>
    <col min="15365" max="15365" width="22.5703125" style="115" customWidth="1"/>
    <col min="15366" max="15366" width="1.7109375" style="115" customWidth="1"/>
    <col min="15367" max="15367" width="17.42578125" style="115" customWidth="1"/>
    <col min="15368" max="15368" width="1.7109375" style="115" customWidth="1"/>
    <col min="15369" max="15369" width="14.140625" style="115" customWidth="1"/>
    <col min="15370" max="15370" width="1.7109375" style="115" customWidth="1"/>
    <col min="15371" max="15371" width="28.5703125" style="115" customWidth="1"/>
    <col min="15372" max="15372" width="4.7109375" style="115" customWidth="1"/>
    <col min="15373" max="15379" width="0" style="115" hidden="1" customWidth="1"/>
    <col min="15380" max="15617" width="9.140625" style="115"/>
    <col min="15618" max="15618" width="0" style="115" hidden="1" customWidth="1"/>
    <col min="15619" max="15619" width="15.42578125" style="115" customWidth="1"/>
    <col min="15620" max="15620" width="1.7109375" style="115" customWidth="1"/>
    <col min="15621" max="15621" width="22.5703125" style="115" customWidth="1"/>
    <col min="15622" max="15622" width="1.7109375" style="115" customWidth="1"/>
    <col min="15623" max="15623" width="17.42578125" style="115" customWidth="1"/>
    <col min="15624" max="15624" width="1.7109375" style="115" customWidth="1"/>
    <col min="15625" max="15625" width="14.140625" style="115" customWidth="1"/>
    <col min="15626" max="15626" width="1.7109375" style="115" customWidth="1"/>
    <col min="15627" max="15627" width="28.5703125" style="115" customWidth="1"/>
    <col min="15628" max="15628" width="4.7109375" style="115" customWidth="1"/>
    <col min="15629" max="15635" width="0" style="115" hidden="1" customWidth="1"/>
    <col min="15636" max="15873" width="9.140625" style="115"/>
    <col min="15874" max="15874" width="0" style="115" hidden="1" customWidth="1"/>
    <col min="15875" max="15875" width="15.42578125" style="115" customWidth="1"/>
    <col min="15876" max="15876" width="1.7109375" style="115" customWidth="1"/>
    <col min="15877" max="15877" width="22.5703125" style="115" customWidth="1"/>
    <col min="15878" max="15878" width="1.7109375" style="115" customWidth="1"/>
    <col min="15879" max="15879" width="17.42578125" style="115" customWidth="1"/>
    <col min="15880" max="15880" width="1.7109375" style="115" customWidth="1"/>
    <col min="15881" max="15881" width="14.140625" style="115" customWidth="1"/>
    <col min="15882" max="15882" width="1.7109375" style="115" customWidth="1"/>
    <col min="15883" max="15883" width="28.5703125" style="115" customWidth="1"/>
    <col min="15884" max="15884" width="4.7109375" style="115" customWidth="1"/>
    <col min="15885" max="15891" width="0" style="115" hidden="1" customWidth="1"/>
    <col min="15892" max="16129" width="9.140625" style="115"/>
    <col min="16130" max="16130" width="0" style="115" hidden="1" customWidth="1"/>
    <col min="16131" max="16131" width="15.42578125" style="115" customWidth="1"/>
    <col min="16132" max="16132" width="1.7109375" style="115" customWidth="1"/>
    <col min="16133" max="16133" width="22.5703125" style="115" customWidth="1"/>
    <col min="16134" max="16134" width="1.7109375" style="115" customWidth="1"/>
    <col min="16135" max="16135" width="17.42578125" style="115" customWidth="1"/>
    <col min="16136" max="16136" width="1.7109375" style="115" customWidth="1"/>
    <col min="16137" max="16137" width="14.140625" style="115" customWidth="1"/>
    <col min="16138" max="16138" width="1.7109375" style="115" customWidth="1"/>
    <col min="16139" max="16139" width="28.5703125" style="115" customWidth="1"/>
    <col min="16140" max="16140" width="4.7109375" style="115" customWidth="1"/>
    <col min="16141" max="16147" width="0" style="115" hidden="1" customWidth="1"/>
    <col min="16148" max="16384" width="9.140625" style="115"/>
  </cols>
  <sheetData>
    <row r="1" spans="1:19" s="92" customFormat="1" ht="15" customHeight="1">
      <c r="A1" s="268" t="str">
        <f>Index!A1</f>
        <v xml:space="preserve">                                                               Office of the State Controller                                                                </v>
      </c>
      <c r="B1" s="268"/>
      <c r="C1" s="268"/>
      <c r="D1" s="268"/>
      <c r="E1" s="268"/>
      <c r="F1" s="268"/>
      <c r="G1" s="268"/>
      <c r="H1" s="268"/>
      <c r="I1" s="268"/>
      <c r="J1" s="268"/>
      <c r="K1" s="268"/>
      <c r="L1" s="265" t="str">
        <f>IF(Index!B17="na","NA","")</f>
        <v/>
      </c>
      <c r="M1" s="67"/>
      <c r="N1" s="67"/>
      <c r="O1" s="67"/>
      <c r="P1" s="67"/>
      <c r="Q1" s="67"/>
      <c r="R1" s="67"/>
    </row>
    <row r="2" spans="1:19" s="92" customFormat="1" ht="15" customHeight="1">
      <c r="A2" s="269" t="str">
        <f>Index!A2</f>
        <v>2017 Transfers - Interim Worksheets</v>
      </c>
      <c r="B2" s="269"/>
      <c r="C2" s="269"/>
      <c r="D2" s="269"/>
      <c r="E2" s="269"/>
      <c r="F2" s="269"/>
      <c r="G2" s="269"/>
      <c r="H2" s="269"/>
      <c r="I2" s="269"/>
      <c r="J2" s="269"/>
      <c r="K2" s="269"/>
      <c r="L2" s="265"/>
      <c r="M2" s="67"/>
      <c r="N2" s="67"/>
      <c r="O2" s="67"/>
      <c r="P2" s="67"/>
      <c r="Q2" s="67"/>
      <c r="R2" s="67"/>
    </row>
    <row r="3" spans="1:19" s="92" customFormat="1" ht="15" customHeight="1">
      <c r="A3" s="270" t="s">
        <v>707</v>
      </c>
      <c r="B3" s="270"/>
      <c r="C3" s="270"/>
      <c r="D3" s="270"/>
      <c r="E3" s="270"/>
      <c r="F3" s="270"/>
      <c r="G3" s="270"/>
      <c r="H3" s="270"/>
      <c r="I3" s="270"/>
      <c r="J3" s="270"/>
      <c r="K3" s="270"/>
      <c r="L3" s="265"/>
      <c r="M3" s="67"/>
      <c r="N3" s="67"/>
      <c r="O3" s="67"/>
      <c r="P3" s="67"/>
      <c r="Q3" s="67"/>
      <c r="R3" s="67"/>
    </row>
    <row r="4" spans="1:19" s="93" customFormat="1" ht="15" customHeight="1">
      <c r="A4" s="271" t="s">
        <v>738</v>
      </c>
      <c r="B4" s="271"/>
      <c r="C4" s="271"/>
      <c r="D4" s="271"/>
      <c r="E4" s="271"/>
      <c r="F4" s="271"/>
      <c r="G4" s="271"/>
      <c r="H4" s="271"/>
      <c r="I4" s="271"/>
      <c r="J4" s="271"/>
      <c r="K4" s="271"/>
    </row>
    <row r="5" spans="1:19" s="97" customFormat="1" ht="15" customHeight="1">
      <c r="C5" s="95"/>
      <c r="D5" s="96"/>
      <c r="E5" s="96"/>
      <c r="F5" s="96"/>
      <c r="G5" s="96"/>
      <c r="H5" s="96"/>
      <c r="I5" s="96"/>
      <c r="J5" s="96"/>
      <c r="K5" s="94" t="s">
        <v>708</v>
      </c>
    </row>
    <row r="6" spans="1:19" s="97" customFormat="1" ht="15" customHeight="1">
      <c r="A6" s="98" t="s">
        <v>61</v>
      </c>
      <c r="C6" s="131" t="str">
        <f>Index!E10</f>
        <v>01</v>
      </c>
      <c r="D6" s="131"/>
      <c r="E6" s="131"/>
      <c r="H6" s="100" t="s">
        <v>240</v>
      </c>
      <c r="I6" s="266" t="str">
        <f>Index!E12 &amp; Index!E14:E14</f>
        <v/>
      </c>
      <c r="J6" s="266"/>
      <c r="K6" s="266"/>
    </row>
    <row r="7" spans="1:19" s="97" customFormat="1" ht="15" customHeight="1">
      <c r="A7" s="98" t="s">
        <v>271</v>
      </c>
      <c r="C7" s="272" t="str">
        <f>Index!E11</f>
        <v>North Carolina General Assembly</v>
      </c>
      <c r="D7" s="272"/>
      <c r="E7" s="272"/>
      <c r="G7" s="100" t="s">
        <v>67</v>
      </c>
      <c r="I7" s="267">
        <f>Index!E13</f>
        <v>0</v>
      </c>
      <c r="J7" s="267"/>
      <c r="K7" s="267"/>
    </row>
    <row r="8" spans="1:19" s="97" customFormat="1" ht="15" customHeight="1">
      <c r="A8" s="98" t="s">
        <v>154</v>
      </c>
      <c r="C8" s="264"/>
      <c r="D8" s="264"/>
      <c r="E8" s="264"/>
    </row>
    <row r="9" spans="1:19" s="97" customFormat="1" ht="15" customHeight="1" thickBot="1">
      <c r="A9" s="102"/>
      <c r="B9" s="102"/>
      <c r="C9" s="102"/>
      <c r="D9" s="102"/>
      <c r="E9" s="102"/>
      <c r="F9" s="102"/>
      <c r="G9" s="102"/>
      <c r="H9" s="102"/>
      <c r="I9" s="102"/>
      <c r="J9" s="102"/>
      <c r="K9" s="102"/>
    </row>
    <row r="10" spans="1:19" s="97" customFormat="1" ht="15" customHeight="1">
      <c r="C10" s="103"/>
      <c r="D10" s="103"/>
      <c r="E10" s="103"/>
      <c r="F10" s="103"/>
      <c r="G10" s="103"/>
      <c r="H10" s="103"/>
      <c r="I10" s="103"/>
      <c r="J10" s="103"/>
      <c r="K10" s="103"/>
    </row>
    <row r="11" spans="1:19" s="97" customFormat="1" ht="15" customHeight="1">
      <c r="A11" s="104"/>
      <c r="C11" s="104" t="s">
        <v>254</v>
      </c>
      <c r="E11" s="104" t="s">
        <v>241</v>
      </c>
      <c r="H11" s="104" t="s">
        <v>241</v>
      </c>
      <c r="J11" s="105"/>
    </row>
    <row r="12" spans="1:19" s="97" customFormat="1" ht="15" customHeight="1">
      <c r="A12" s="104" t="s">
        <v>703</v>
      </c>
      <c r="C12" s="104" t="s">
        <v>709</v>
      </c>
      <c r="E12" s="104" t="s">
        <v>736</v>
      </c>
      <c r="G12" s="104" t="s">
        <v>710</v>
      </c>
      <c r="J12" s="105"/>
    </row>
    <row r="13" spans="1:19" s="97" customFormat="1" ht="15" customHeight="1" thickBot="1">
      <c r="A13" s="106" t="s">
        <v>737</v>
      </c>
      <c r="C13" s="106" t="s">
        <v>704</v>
      </c>
      <c r="E13" s="106" t="s">
        <v>711</v>
      </c>
      <c r="G13" s="106" t="s">
        <v>711</v>
      </c>
      <c r="I13" s="106" t="s">
        <v>273</v>
      </c>
      <c r="K13" s="106" t="s">
        <v>712</v>
      </c>
      <c r="L13" s="104" t="s">
        <v>241</v>
      </c>
      <c r="M13" s="104"/>
      <c r="N13" s="104"/>
      <c r="O13" s="104"/>
      <c r="P13" s="104"/>
      <c r="Q13" s="104"/>
      <c r="R13" s="104"/>
    </row>
    <row r="14" spans="1:19" s="97" customFormat="1" ht="15" customHeight="1">
      <c r="A14" s="107"/>
      <c r="C14" s="107"/>
      <c r="D14" s="103"/>
      <c r="E14" s="108"/>
      <c r="G14" s="107"/>
      <c r="H14" s="109"/>
      <c r="I14" s="110"/>
      <c r="J14" s="103"/>
      <c r="K14" s="108"/>
      <c r="L14" s="7" t="str">
        <f>IF(AND(M14,S14),"","*")</f>
        <v/>
      </c>
      <c r="M14" s="79" t="b">
        <f>IF(OR(N14=0,N14=4),TRUE, FALSE)</f>
        <v>1</v>
      </c>
      <c r="N14" s="79">
        <f>COUNTIF(O14:R14,FALSE)</f>
        <v>0</v>
      </c>
      <c r="O14" s="80" t="b">
        <f>ISBLANK(C14)</f>
        <v>1</v>
      </c>
      <c r="P14" s="80" t="b">
        <f>ISBLANK(E14)</f>
        <v>1</v>
      </c>
      <c r="Q14" s="80" t="b">
        <f>ISBLANK(G14)</f>
        <v>1</v>
      </c>
      <c r="R14" s="80" t="b">
        <f>ISBLANK(I14)</f>
        <v>1</v>
      </c>
      <c r="S14" s="81" t="b">
        <f>IF(ISBLANK(C14),TRUE,VALUE(LEFT(C14,4))=4381)</f>
        <v>1</v>
      </c>
    </row>
    <row r="15" spans="1:19" s="97" customFormat="1" ht="15" customHeight="1">
      <c r="A15" s="107"/>
      <c r="C15" s="107"/>
      <c r="D15" s="103"/>
      <c r="E15" s="108"/>
      <c r="G15" s="107"/>
      <c r="H15" s="109"/>
      <c r="I15" s="110"/>
      <c r="J15" s="103"/>
      <c r="K15" s="108"/>
      <c r="L15" s="7" t="str">
        <f t="shared" ref="L15:L28" si="0">IF(AND(M15,S15),"","*")</f>
        <v/>
      </c>
      <c r="M15" s="79" t="b">
        <f t="shared" ref="M15:M28" si="1">IF(OR(N15=0,N15=4),TRUE, FALSE)</f>
        <v>1</v>
      </c>
      <c r="N15" s="79">
        <f t="shared" ref="N15:N28" si="2">COUNTIF(O15:R15,FALSE)</f>
        <v>0</v>
      </c>
      <c r="O15" s="80" t="b">
        <f t="shared" ref="O15:O28" si="3">ISBLANK(C15)</f>
        <v>1</v>
      </c>
      <c r="P15" s="80" t="b">
        <f t="shared" ref="P15:P28" si="4">ISBLANK(E15)</f>
        <v>1</v>
      </c>
      <c r="Q15" s="80" t="b">
        <f t="shared" ref="Q15:Q28" si="5">ISBLANK(G15)</f>
        <v>1</v>
      </c>
      <c r="R15" s="80" t="b">
        <f t="shared" ref="R15:R28" si="6">ISBLANK(I15)</f>
        <v>1</v>
      </c>
      <c r="S15" s="81" t="b">
        <f t="shared" ref="S15:S28" si="7">IF(ISBLANK(C15),TRUE,VALUE(LEFT(C15,4))=4381)</f>
        <v>1</v>
      </c>
    </row>
    <row r="16" spans="1:19" s="97" customFormat="1" ht="15" customHeight="1">
      <c r="A16" s="107"/>
      <c r="C16" s="107"/>
      <c r="D16" s="103"/>
      <c r="E16" s="108"/>
      <c r="G16" s="107"/>
      <c r="H16" s="109"/>
      <c r="I16" s="110"/>
      <c r="J16" s="103"/>
      <c r="K16" s="108"/>
      <c r="L16" s="7" t="str">
        <f t="shared" si="0"/>
        <v/>
      </c>
      <c r="M16" s="79" t="b">
        <f t="shared" si="1"/>
        <v>1</v>
      </c>
      <c r="N16" s="79">
        <f t="shared" si="2"/>
        <v>0</v>
      </c>
      <c r="O16" s="80" t="b">
        <f t="shared" si="3"/>
        <v>1</v>
      </c>
      <c r="P16" s="80" t="b">
        <f t="shared" si="4"/>
        <v>1</v>
      </c>
      <c r="Q16" s="80" t="b">
        <f t="shared" si="5"/>
        <v>1</v>
      </c>
      <c r="R16" s="80" t="b">
        <f t="shared" si="6"/>
        <v>1</v>
      </c>
      <c r="S16" s="81" t="b">
        <f t="shared" si="7"/>
        <v>1</v>
      </c>
    </row>
    <row r="17" spans="1:20" s="97" customFormat="1" ht="15" customHeight="1">
      <c r="A17" s="107"/>
      <c r="C17" s="107"/>
      <c r="D17" s="103"/>
      <c r="E17" s="108"/>
      <c r="G17" s="107"/>
      <c r="H17" s="109"/>
      <c r="I17" s="110"/>
      <c r="J17" s="103"/>
      <c r="K17" s="108"/>
      <c r="L17" s="7" t="str">
        <f t="shared" si="0"/>
        <v/>
      </c>
      <c r="M17" s="79" t="b">
        <f t="shared" si="1"/>
        <v>1</v>
      </c>
      <c r="N17" s="79">
        <f t="shared" si="2"/>
        <v>0</v>
      </c>
      <c r="O17" s="80" t="b">
        <f t="shared" si="3"/>
        <v>1</v>
      </c>
      <c r="P17" s="80" t="b">
        <f t="shared" si="4"/>
        <v>1</v>
      </c>
      <c r="Q17" s="80" t="b">
        <f t="shared" si="5"/>
        <v>1</v>
      </c>
      <c r="R17" s="80" t="b">
        <f t="shared" si="6"/>
        <v>1</v>
      </c>
      <c r="S17" s="81" t="b">
        <f t="shared" si="7"/>
        <v>1</v>
      </c>
    </row>
    <row r="18" spans="1:20" s="97" customFormat="1" ht="15" customHeight="1">
      <c r="A18" s="107"/>
      <c r="C18" s="107"/>
      <c r="D18" s="103"/>
      <c r="E18" s="108"/>
      <c r="G18" s="107"/>
      <c r="H18" s="109"/>
      <c r="I18" s="110"/>
      <c r="J18" s="103"/>
      <c r="K18" s="108"/>
      <c r="L18" s="7" t="str">
        <f t="shared" si="0"/>
        <v/>
      </c>
      <c r="M18" s="79" t="b">
        <f t="shared" si="1"/>
        <v>1</v>
      </c>
      <c r="N18" s="79">
        <f t="shared" si="2"/>
        <v>0</v>
      </c>
      <c r="O18" s="80" t="b">
        <f t="shared" si="3"/>
        <v>1</v>
      </c>
      <c r="P18" s="80" t="b">
        <f t="shared" si="4"/>
        <v>1</v>
      </c>
      <c r="Q18" s="80" t="b">
        <f t="shared" si="5"/>
        <v>1</v>
      </c>
      <c r="R18" s="80" t="b">
        <f t="shared" si="6"/>
        <v>1</v>
      </c>
      <c r="S18" s="81" t="b">
        <f t="shared" si="7"/>
        <v>1</v>
      </c>
    </row>
    <row r="19" spans="1:20" s="97" customFormat="1" ht="15" customHeight="1">
      <c r="A19" s="107"/>
      <c r="C19" s="107"/>
      <c r="D19" s="103"/>
      <c r="E19" s="108"/>
      <c r="G19" s="107"/>
      <c r="H19" s="109"/>
      <c r="I19" s="110"/>
      <c r="J19" s="103"/>
      <c r="K19" s="108"/>
      <c r="L19" s="7" t="str">
        <f t="shared" si="0"/>
        <v/>
      </c>
      <c r="M19" s="79" t="b">
        <f t="shared" si="1"/>
        <v>1</v>
      </c>
      <c r="N19" s="79">
        <f t="shared" si="2"/>
        <v>0</v>
      </c>
      <c r="O19" s="80" t="b">
        <f t="shared" si="3"/>
        <v>1</v>
      </c>
      <c r="P19" s="80" t="b">
        <f t="shared" si="4"/>
        <v>1</v>
      </c>
      <c r="Q19" s="80" t="b">
        <f t="shared" si="5"/>
        <v>1</v>
      </c>
      <c r="R19" s="80" t="b">
        <f t="shared" si="6"/>
        <v>1</v>
      </c>
      <c r="S19" s="81" t="b">
        <f t="shared" si="7"/>
        <v>1</v>
      </c>
    </row>
    <row r="20" spans="1:20" s="97" customFormat="1" ht="15" customHeight="1">
      <c r="A20" s="107"/>
      <c r="C20" s="107"/>
      <c r="D20" s="103"/>
      <c r="E20" s="108"/>
      <c r="G20" s="107"/>
      <c r="H20" s="109"/>
      <c r="I20" s="110"/>
      <c r="J20" s="103"/>
      <c r="K20" s="108"/>
      <c r="L20" s="7" t="str">
        <f t="shared" si="0"/>
        <v/>
      </c>
      <c r="M20" s="79" t="b">
        <f t="shared" si="1"/>
        <v>1</v>
      </c>
      <c r="N20" s="79">
        <f t="shared" si="2"/>
        <v>0</v>
      </c>
      <c r="O20" s="80" t="b">
        <f t="shared" si="3"/>
        <v>1</v>
      </c>
      <c r="P20" s="80" t="b">
        <f t="shared" si="4"/>
        <v>1</v>
      </c>
      <c r="Q20" s="80" t="b">
        <f t="shared" si="5"/>
        <v>1</v>
      </c>
      <c r="R20" s="80" t="b">
        <f t="shared" si="6"/>
        <v>1</v>
      </c>
      <c r="S20" s="81" t="b">
        <f t="shared" si="7"/>
        <v>1</v>
      </c>
    </row>
    <row r="21" spans="1:20" s="97" customFormat="1" ht="15" customHeight="1">
      <c r="A21" s="107"/>
      <c r="C21" s="107"/>
      <c r="D21" s="103"/>
      <c r="E21" s="108"/>
      <c r="G21" s="107"/>
      <c r="H21" s="109"/>
      <c r="I21" s="110"/>
      <c r="J21" s="103"/>
      <c r="K21" s="108"/>
      <c r="L21" s="7" t="str">
        <f t="shared" si="0"/>
        <v/>
      </c>
      <c r="M21" s="79" t="b">
        <f t="shared" si="1"/>
        <v>1</v>
      </c>
      <c r="N21" s="79">
        <f t="shared" si="2"/>
        <v>0</v>
      </c>
      <c r="O21" s="80" t="b">
        <f t="shared" si="3"/>
        <v>1</v>
      </c>
      <c r="P21" s="80" t="b">
        <f t="shared" si="4"/>
        <v>1</v>
      </c>
      <c r="Q21" s="80" t="b">
        <f t="shared" si="5"/>
        <v>1</v>
      </c>
      <c r="R21" s="80" t="b">
        <f t="shared" si="6"/>
        <v>1</v>
      </c>
      <c r="S21" s="81" t="b">
        <f t="shared" si="7"/>
        <v>1</v>
      </c>
    </row>
    <row r="22" spans="1:20" s="97" customFormat="1" ht="15" customHeight="1">
      <c r="A22" s="107"/>
      <c r="C22" s="107"/>
      <c r="D22" s="103"/>
      <c r="E22" s="108"/>
      <c r="G22" s="107"/>
      <c r="H22" s="109"/>
      <c r="I22" s="110"/>
      <c r="J22" s="103"/>
      <c r="K22" s="108"/>
      <c r="L22" s="7" t="str">
        <f t="shared" si="0"/>
        <v/>
      </c>
      <c r="M22" s="79" t="b">
        <f t="shared" si="1"/>
        <v>1</v>
      </c>
      <c r="N22" s="79">
        <f t="shared" si="2"/>
        <v>0</v>
      </c>
      <c r="O22" s="80" t="b">
        <f t="shared" si="3"/>
        <v>1</v>
      </c>
      <c r="P22" s="80" t="b">
        <f t="shared" si="4"/>
        <v>1</v>
      </c>
      <c r="Q22" s="80" t="b">
        <f t="shared" si="5"/>
        <v>1</v>
      </c>
      <c r="R22" s="80" t="b">
        <f t="shared" si="6"/>
        <v>1</v>
      </c>
      <c r="S22" s="81" t="b">
        <f t="shared" si="7"/>
        <v>1</v>
      </c>
    </row>
    <row r="23" spans="1:20" s="97" customFormat="1" ht="15" customHeight="1">
      <c r="A23" s="107"/>
      <c r="C23" s="107"/>
      <c r="D23" s="103"/>
      <c r="E23" s="108"/>
      <c r="G23" s="107"/>
      <c r="H23" s="109"/>
      <c r="I23" s="110"/>
      <c r="J23" s="103"/>
      <c r="K23" s="108"/>
      <c r="L23" s="7" t="str">
        <f t="shared" si="0"/>
        <v/>
      </c>
      <c r="M23" s="79" t="b">
        <f t="shared" si="1"/>
        <v>1</v>
      </c>
      <c r="N23" s="79">
        <f t="shared" si="2"/>
        <v>0</v>
      </c>
      <c r="O23" s="80" t="b">
        <f t="shared" si="3"/>
        <v>1</v>
      </c>
      <c r="P23" s="80" t="b">
        <f t="shared" si="4"/>
        <v>1</v>
      </c>
      <c r="Q23" s="80" t="b">
        <f t="shared" si="5"/>
        <v>1</v>
      </c>
      <c r="R23" s="80" t="b">
        <f t="shared" si="6"/>
        <v>1</v>
      </c>
      <c r="S23" s="81" t="b">
        <f t="shared" si="7"/>
        <v>1</v>
      </c>
    </row>
    <row r="24" spans="1:20" s="97" customFormat="1" ht="15" customHeight="1">
      <c r="A24" s="107"/>
      <c r="C24" s="107"/>
      <c r="D24" s="103"/>
      <c r="E24" s="108"/>
      <c r="G24" s="107"/>
      <c r="H24" s="109"/>
      <c r="I24" s="110"/>
      <c r="J24" s="103"/>
      <c r="K24" s="108"/>
      <c r="L24" s="7" t="str">
        <f t="shared" si="0"/>
        <v/>
      </c>
      <c r="M24" s="79" t="b">
        <f t="shared" si="1"/>
        <v>1</v>
      </c>
      <c r="N24" s="79">
        <f t="shared" si="2"/>
        <v>0</v>
      </c>
      <c r="O24" s="80" t="b">
        <f t="shared" si="3"/>
        <v>1</v>
      </c>
      <c r="P24" s="80" t="b">
        <f t="shared" si="4"/>
        <v>1</v>
      </c>
      <c r="Q24" s="80" t="b">
        <f t="shared" si="5"/>
        <v>1</v>
      </c>
      <c r="R24" s="80" t="b">
        <f t="shared" si="6"/>
        <v>1</v>
      </c>
      <c r="S24" s="81" t="b">
        <f t="shared" si="7"/>
        <v>1</v>
      </c>
    </row>
    <row r="25" spans="1:20" s="97" customFormat="1" ht="15" customHeight="1">
      <c r="A25" s="107"/>
      <c r="C25" s="107"/>
      <c r="D25" s="103"/>
      <c r="E25" s="108"/>
      <c r="G25" s="107"/>
      <c r="H25" s="109"/>
      <c r="I25" s="110"/>
      <c r="J25" s="103"/>
      <c r="K25" s="108"/>
      <c r="L25" s="7" t="str">
        <f t="shared" si="0"/>
        <v/>
      </c>
      <c r="M25" s="79" t="b">
        <f t="shared" si="1"/>
        <v>1</v>
      </c>
      <c r="N25" s="79">
        <f t="shared" si="2"/>
        <v>0</v>
      </c>
      <c r="O25" s="80" t="b">
        <f t="shared" si="3"/>
        <v>1</v>
      </c>
      <c r="P25" s="80" t="b">
        <f t="shared" si="4"/>
        <v>1</v>
      </c>
      <c r="Q25" s="80" t="b">
        <f t="shared" si="5"/>
        <v>1</v>
      </c>
      <c r="R25" s="80" t="b">
        <f t="shared" si="6"/>
        <v>1</v>
      </c>
      <c r="S25" s="81" t="b">
        <f t="shared" si="7"/>
        <v>1</v>
      </c>
    </row>
    <row r="26" spans="1:20" s="97" customFormat="1" ht="15" customHeight="1">
      <c r="A26" s="107"/>
      <c r="C26" s="107"/>
      <c r="D26" s="103"/>
      <c r="E26" s="108"/>
      <c r="G26" s="107"/>
      <c r="H26" s="109"/>
      <c r="I26" s="110"/>
      <c r="J26" s="103"/>
      <c r="K26" s="108"/>
      <c r="L26" s="7" t="str">
        <f t="shared" si="0"/>
        <v/>
      </c>
      <c r="M26" s="79" t="b">
        <f t="shared" si="1"/>
        <v>1</v>
      </c>
      <c r="N26" s="79">
        <f t="shared" si="2"/>
        <v>0</v>
      </c>
      <c r="O26" s="80" t="b">
        <f t="shared" si="3"/>
        <v>1</v>
      </c>
      <c r="P26" s="80" t="b">
        <f t="shared" si="4"/>
        <v>1</v>
      </c>
      <c r="Q26" s="80" t="b">
        <f t="shared" si="5"/>
        <v>1</v>
      </c>
      <c r="R26" s="80" t="b">
        <f t="shared" si="6"/>
        <v>1</v>
      </c>
      <c r="S26" s="81" t="b">
        <f t="shared" si="7"/>
        <v>1</v>
      </c>
    </row>
    <row r="27" spans="1:20" s="97" customFormat="1" ht="15" customHeight="1">
      <c r="A27" s="107"/>
      <c r="C27" s="107"/>
      <c r="D27" s="103"/>
      <c r="E27" s="108"/>
      <c r="G27" s="107"/>
      <c r="H27" s="109"/>
      <c r="I27" s="110"/>
      <c r="J27" s="103"/>
      <c r="K27" s="108"/>
      <c r="L27" s="7" t="str">
        <f t="shared" si="0"/>
        <v/>
      </c>
      <c r="M27" s="79" t="b">
        <f t="shared" si="1"/>
        <v>1</v>
      </c>
      <c r="N27" s="79">
        <f t="shared" si="2"/>
        <v>0</v>
      </c>
      <c r="O27" s="80" t="b">
        <f t="shared" si="3"/>
        <v>1</v>
      </c>
      <c r="P27" s="80" t="b">
        <f t="shared" si="4"/>
        <v>1</v>
      </c>
      <c r="Q27" s="80" t="b">
        <f t="shared" si="5"/>
        <v>1</v>
      </c>
      <c r="R27" s="80" t="b">
        <f t="shared" si="6"/>
        <v>1</v>
      </c>
      <c r="S27" s="81" t="b">
        <f t="shared" si="7"/>
        <v>1</v>
      </c>
    </row>
    <row r="28" spans="1:20" s="97" customFormat="1" ht="15" customHeight="1">
      <c r="A28" s="107"/>
      <c r="C28" s="107"/>
      <c r="D28" s="103"/>
      <c r="E28" s="108"/>
      <c r="G28" s="107"/>
      <c r="H28" s="109"/>
      <c r="I28" s="110"/>
      <c r="J28" s="103"/>
      <c r="K28" s="108"/>
      <c r="L28" s="7" t="str">
        <f t="shared" si="0"/>
        <v/>
      </c>
      <c r="M28" s="79" t="b">
        <f t="shared" si="1"/>
        <v>1</v>
      </c>
      <c r="N28" s="79">
        <f t="shared" si="2"/>
        <v>0</v>
      </c>
      <c r="O28" s="80" t="b">
        <f t="shared" si="3"/>
        <v>1</v>
      </c>
      <c r="P28" s="80" t="b">
        <f t="shared" si="4"/>
        <v>1</v>
      </c>
      <c r="Q28" s="80" t="b">
        <f t="shared" si="5"/>
        <v>1</v>
      </c>
      <c r="R28" s="80" t="b">
        <f t="shared" si="6"/>
        <v>1</v>
      </c>
      <c r="S28" s="81" t="b">
        <f t="shared" si="7"/>
        <v>1</v>
      </c>
    </row>
    <row r="29" spans="1:20" ht="20.100000000000001" customHeight="1">
      <c r="C29" s="111"/>
      <c r="D29" s="112"/>
      <c r="E29" s="111"/>
      <c r="F29" s="111"/>
      <c r="G29" s="111"/>
      <c r="H29" s="113"/>
      <c r="I29" s="111"/>
      <c r="J29" s="111"/>
      <c r="K29" s="111"/>
      <c r="L29" s="114"/>
      <c r="M29" s="79">
        <f>COUNTIF(M14:M28,FALSE)</f>
        <v>0</v>
      </c>
      <c r="N29" s="114"/>
      <c r="O29" s="114"/>
      <c r="P29" s="114"/>
      <c r="Q29" s="114"/>
      <c r="R29" s="114"/>
      <c r="S29" s="82">
        <f>COUNTIF(S14:S28,FALSE)</f>
        <v>0</v>
      </c>
    </row>
    <row r="30" spans="1:20" s="86" customFormat="1" ht="11.25" customHeight="1">
      <c r="A30" s="85" t="s">
        <v>706</v>
      </c>
      <c r="D30" s="85"/>
      <c r="E30" s="85"/>
      <c r="F30" s="85"/>
      <c r="G30" s="85"/>
      <c r="H30" s="85"/>
      <c r="I30" s="85"/>
      <c r="J30" s="85"/>
      <c r="K30" s="85"/>
      <c r="L30" s="85"/>
      <c r="M30" s="85"/>
      <c r="N30" s="85"/>
      <c r="O30" s="85"/>
      <c r="P30" s="85"/>
      <c r="Q30" s="85"/>
      <c r="R30" s="85"/>
      <c r="S30" s="85"/>
      <c r="T30" s="85"/>
    </row>
    <row r="31" spans="1:20" s="72" customFormat="1" ht="14.25" customHeight="1">
      <c r="A31" s="87"/>
      <c r="B31" s="148"/>
      <c r="C31" s="148"/>
      <c r="D31" s="87"/>
      <c r="E31" s="87"/>
      <c r="F31" s="87"/>
      <c r="G31" s="87"/>
      <c r="H31" s="87"/>
      <c r="I31" s="87"/>
      <c r="J31" s="87"/>
      <c r="K31" s="87"/>
      <c r="L31" s="71"/>
      <c r="M31" s="71"/>
      <c r="N31" s="71"/>
      <c r="O31" s="71"/>
      <c r="P31" s="71"/>
      <c r="Q31" s="71"/>
      <c r="R31" s="71"/>
      <c r="S31" s="71"/>
      <c r="T31" s="71"/>
    </row>
    <row r="32" spans="1:20" s="72" customFormat="1" ht="15" customHeight="1">
      <c r="A32" s="87"/>
      <c r="B32" s="154"/>
      <c r="C32" s="154"/>
      <c r="D32" s="87"/>
      <c r="E32" s="87"/>
      <c r="F32" s="87"/>
      <c r="G32" s="87"/>
      <c r="H32" s="87"/>
      <c r="I32" s="87"/>
      <c r="J32" s="87"/>
      <c r="K32" s="87"/>
      <c r="L32" s="71"/>
      <c r="M32" s="71"/>
      <c r="N32" s="71"/>
      <c r="O32" s="71"/>
      <c r="P32" s="71"/>
      <c r="Q32" s="71"/>
      <c r="R32" s="71"/>
      <c r="S32" s="71"/>
      <c r="T32" s="71"/>
    </row>
    <row r="33" spans="1:20" s="72" customFormat="1" ht="15" customHeight="1">
      <c r="A33" s="88"/>
      <c r="B33" s="148"/>
      <c r="C33" s="148"/>
      <c r="D33" s="88"/>
      <c r="E33" s="88"/>
      <c r="F33" s="88"/>
      <c r="G33" s="88"/>
      <c r="H33" s="88"/>
      <c r="I33" s="88"/>
      <c r="J33" s="88"/>
      <c r="K33" s="88"/>
      <c r="L33" s="71"/>
      <c r="M33" s="71"/>
      <c r="N33" s="71"/>
      <c r="O33" s="71"/>
      <c r="P33" s="71"/>
      <c r="Q33" s="71"/>
      <c r="R33" s="71"/>
      <c r="S33" s="71"/>
      <c r="T33" s="71"/>
    </row>
    <row r="34" spans="1:20" ht="25.7" customHeight="1">
      <c r="F34" s="116"/>
    </row>
    <row r="35" spans="1:20" ht="20.85" customHeight="1">
      <c r="A35" s="201" t="s">
        <v>749</v>
      </c>
      <c r="F35" s="116"/>
    </row>
    <row r="36" spans="1:20" ht="20.85" customHeight="1">
      <c r="A36" s="201" t="s">
        <v>748</v>
      </c>
      <c r="F36" s="116"/>
    </row>
    <row r="37" spans="1:20" ht="20.85" customHeight="1">
      <c r="B37" s="14"/>
      <c r="C37" s="14"/>
      <c r="F37" s="116"/>
    </row>
    <row r="38" spans="1:20" ht="20.85" customHeight="1">
      <c r="F38" s="116"/>
      <c r="G38" s="115" t="s">
        <v>241</v>
      </c>
    </row>
    <row r="39" spans="1:20" ht="20.85" customHeight="1">
      <c r="F39" s="116"/>
    </row>
    <row r="40" spans="1:20" ht="20.85" customHeight="1">
      <c r="F40" s="116"/>
    </row>
    <row r="41" spans="1:20" ht="20.85" customHeight="1">
      <c r="F41" s="116"/>
      <c r="G41" s="117" t="s">
        <v>241</v>
      </c>
      <c r="H41" s="117"/>
      <c r="L41" s="118" t="s">
        <v>241</v>
      </c>
      <c r="M41" s="118"/>
      <c r="N41" s="118"/>
      <c r="O41" s="118"/>
      <c r="P41" s="118"/>
      <c r="Q41" s="118"/>
      <c r="R41" s="118"/>
    </row>
    <row r="42" spans="1:20">
      <c r="F42" s="116"/>
    </row>
    <row r="43" spans="1:20">
      <c r="F43" s="116"/>
    </row>
    <row r="44" spans="1:20">
      <c r="F44" s="116"/>
    </row>
    <row r="45" spans="1:20">
      <c r="F45" s="116"/>
    </row>
    <row r="46" spans="1:20">
      <c r="F46" s="116"/>
    </row>
    <row r="47" spans="1:20">
      <c r="F47" s="116"/>
    </row>
    <row r="48" spans="1:20">
      <c r="F48" s="116"/>
    </row>
    <row r="49" spans="6:6">
      <c r="F49" s="116"/>
    </row>
    <row r="50" spans="6:6">
      <c r="F50" s="116"/>
    </row>
    <row r="51" spans="6:6">
      <c r="F51" s="116"/>
    </row>
    <row r="52" spans="6:6">
      <c r="F52" s="116"/>
    </row>
    <row r="53" spans="6:6">
      <c r="F53" s="116"/>
    </row>
    <row r="54" spans="6:6">
      <c r="F54" s="116"/>
    </row>
    <row r="55" spans="6:6">
      <c r="F55" s="116"/>
    </row>
    <row r="56" spans="6:6">
      <c r="F56" s="116"/>
    </row>
    <row r="57" spans="6:6">
      <c r="F57" s="116"/>
    </row>
    <row r="58" spans="6:6">
      <c r="F58" s="116"/>
    </row>
    <row r="59" spans="6:6">
      <c r="F59" s="116"/>
    </row>
    <row r="60" spans="6:6">
      <c r="F60" s="116"/>
    </row>
    <row r="61" spans="6:6">
      <c r="F61" s="116"/>
    </row>
    <row r="62" spans="6:6">
      <c r="F62" s="116"/>
    </row>
    <row r="63" spans="6:6">
      <c r="F63" s="116"/>
    </row>
    <row r="64" spans="6:6">
      <c r="F64" s="116"/>
    </row>
    <row r="65" spans="6:6">
      <c r="F65" s="116"/>
    </row>
    <row r="66" spans="6:6">
      <c r="F66" s="116"/>
    </row>
    <row r="67" spans="6:6">
      <c r="F67" s="116"/>
    </row>
    <row r="68" spans="6:6">
      <c r="F68" s="116"/>
    </row>
    <row r="69" spans="6:6">
      <c r="F69" s="116"/>
    </row>
    <row r="70" spans="6:6">
      <c r="F70" s="116"/>
    </row>
    <row r="71" spans="6:6">
      <c r="F71" s="116"/>
    </row>
    <row r="72" spans="6:6">
      <c r="F72" s="116"/>
    </row>
    <row r="73" spans="6:6">
      <c r="F73" s="116"/>
    </row>
    <row r="74" spans="6:6">
      <c r="F74" s="116"/>
    </row>
    <row r="75" spans="6:6">
      <c r="F75" s="116"/>
    </row>
    <row r="76" spans="6:6">
      <c r="F76" s="116"/>
    </row>
    <row r="77" spans="6:6">
      <c r="F77" s="116"/>
    </row>
    <row r="78" spans="6:6">
      <c r="F78" s="116"/>
    </row>
    <row r="79" spans="6:6">
      <c r="F79" s="116"/>
    </row>
    <row r="80" spans="6:6">
      <c r="F80" s="116"/>
    </row>
    <row r="81" spans="6:6">
      <c r="F81" s="116"/>
    </row>
    <row r="82" spans="6:6">
      <c r="F82" s="116"/>
    </row>
    <row r="83" spans="6:6">
      <c r="F83" s="116"/>
    </row>
    <row r="84" spans="6:6">
      <c r="F84" s="116"/>
    </row>
    <row r="85" spans="6:6">
      <c r="F85" s="116"/>
    </row>
    <row r="86" spans="6:6">
      <c r="F86" s="116"/>
    </row>
    <row r="87" spans="6:6">
      <c r="F87" s="116"/>
    </row>
    <row r="88" spans="6:6">
      <c r="F88" s="116"/>
    </row>
    <row r="89" spans="6:6">
      <c r="F89" s="116"/>
    </row>
    <row r="90" spans="6:6">
      <c r="F90" s="116"/>
    </row>
    <row r="91" spans="6:6">
      <c r="F91" s="116"/>
    </row>
    <row r="92" spans="6:6">
      <c r="F92" s="116"/>
    </row>
    <row r="93" spans="6:6">
      <c r="F93" s="116"/>
    </row>
    <row r="94" spans="6:6">
      <c r="F94" s="116"/>
    </row>
    <row r="95" spans="6:6">
      <c r="F95" s="116"/>
    </row>
    <row r="96" spans="6:6">
      <c r="F96" s="116"/>
    </row>
    <row r="97" spans="6:6">
      <c r="F97" s="116"/>
    </row>
    <row r="98" spans="6:6">
      <c r="F98" s="116"/>
    </row>
    <row r="99" spans="6:6">
      <c r="F99" s="116"/>
    </row>
    <row r="100" spans="6:6">
      <c r="F100" s="116"/>
    </row>
    <row r="101" spans="6:6">
      <c r="F101" s="116"/>
    </row>
    <row r="102" spans="6:6">
      <c r="F102" s="116"/>
    </row>
    <row r="103" spans="6:6">
      <c r="F103" s="116"/>
    </row>
    <row r="104" spans="6:6">
      <c r="F104" s="116"/>
    </row>
    <row r="105" spans="6:6">
      <c r="F105" s="116"/>
    </row>
    <row r="106" spans="6:6">
      <c r="F106" s="116"/>
    </row>
    <row r="107" spans="6:6">
      <c r="F107" s="116"/>
    </row>
    <row r="108" spans="6:6">
      <c r="F108" s="116"/>
    </row>
    <row r="109" spans="6:6">
      <c r="F109" s="116"/>
    </row>
    <row r="110" spans="6:6">
      <c r="F110" s="116"/>
    </row>
    <row r="111" spans="6:6">
      <c r="F111" s="116"/>
    </row>
    <row r="112" spans="6:6">
      <c r="F112" s="116"/>
    </row>
    <row r="113" spans="6:6">
      <c r="F113" s="116"/>
    </row>
    <row r="114" spans="6:6">
      <c r="F114" s="116"/>
    </row>
    <row r="115" spans="6:6">
      <c r="F115" s="116"/>
    </row>
    <row r="116" spans="6:6">
      <c r="F116" s="116"/>
    </row>
    <row r="117" spans="6:6">
      <c r="F117" s="116"/>
    </row>
    <row r="118" spans="6:6">
      <c r="F118" s="116"/>
    </row>
    <row r="119" spans="6:6">
      <c r="F119" s="116"/>
    </row>
    <row r="120" spans="6:6">
      <c r="F120" s="116"/>
    </row>
    <row r="121" spans="6:6">
      <c r="F121" s="116"/>
    </row>
    <row r="122" spans="6:6">
      <c r="F122" s="116"/>
    </row>
    <row r="123" spans="6:6">
      <c r="F123" s="116"/>
    </row>
    <row r="124" spans="6:6">
      <c r="F124" s="116"/>
    </row>
    <row r="125" spans="6:6">
      <c r="F125" s="116"/>
    </row>
    <row r="126" spans="6:6">
      <c r="F126" s="116"/>
    </row>
    <row r="127" spans="6:6">
      <c r="F127" s="116"/>
    </row>
    <row r="128" spans="6:6">
      <c r="F128" s="116"/>
    </row>
    <row r="129" spans="6:6">
      <c r="F129" s="116"/>
    </row>
    <row r="130" spans="6:6">
      <c r="F130" s="116"/>
    </row>
    <row r="131" spans="6:6">
      <c r="F131" s="116"/>
    </row>
    <row r="132" spans="6:6">
      <c r="F132" s="116"/>
    </row>
    <row r="133" spans="6:6">
      <c r="F133" s="116"/>
    </row>
    <row r="134" spans="6:6">
      <c r="F134" s="116"/>
    </row>
    <row r="135" spans="6:6">
      <c r="F135" s="116"/>
    </row>
    <row r="136" spans="6:6">
      <c r="F136" s="116"/>
    </row>
    <row r="137" spans="6:6">
      <c r="F137" s="116"/>
    </row>
    <row r="138" spans="6:6">
      <c r="F138" s="116"/>
    </row>
    <row r="139" spans="6:6">
      <c r="F139" s="116"/>
    </row>
    <row r="140" spans="6:6">
      <c r="F140" s="116"/>
    </row>
    <row r="141" spans="6:6">
      <c r="F141" s="116"/>
    </row>
    <row r="142" spans="6:6">
      <c r="F142" s="116"/>
    </row>
    <row r="143" spans="6:6">
      <c r="F143" s="116"/>
    </row>
    <row r="144" spans="6:6">
      <c r="F144" s="116"/>
    </row>
    <row r="145" spans="6:6">
      <c r="F145" s="116"/>
    </row>
    <row r="146" spans="6:6">
      <c r="F146" s="116"/>
    </row>
    <row r="147" spans="6:6">
      <c r="F147" s="116"/>
    </row>
    <row r="148" spans="6:6">
      <c r="F148" s="116"/>
    </row>
    <row r="149" spans="6:6">
      <c r="F149" s="116"/>
    </row>
    <row r="150" spans="6:6">
      <c r="F150" s="116"/>
    </row>
    <row r="151" spans="6:6">
      <c r="F151" s="116"/>
    </row>
    <row r="152" spans="6:6">
      <c r="F152" s="116"/>
    </row>
    <row r="153" spans="6:6">
      <c r="F153" s="116"/>
    </row>
    <row r="154" spans="6:6">
      <c r="F154" s="116"/>
    </row>
    <row r="155" spans="6:6">
      <c r="F155" s="116"/>
    </row>
    <row r="156" spans="6:6">
      <c r="F156" s="116"/>
    </row>
    <row r="157" spans="6:6">
      <c r="F157" s="116"/>
    </row>
    <row r="158" spans="6:6">
      <c r="F158" s="116"/>
    </row>
    <row r="159" spans="6:6">
      <c r="F159" s="116"/>
    </row>
    <row r="160" spans="6:6">
      <c r="F160" s="116"/>
    </row>
    <row r="161" spans="6:6">
      <c r="F161" s="116"/>
    </row>
    <row r="162" spans="6:6">
      <c r="F162" s="116"/>
    </row>
    <row r="163" spans="6:6">
      <c r="F163" s="116"/>
    </row>
    <row r="164" spans="6:6">
      <c r="F164" s="116"/>
    </row>
    <row r="165" spans="6:6">
      <c r="F165" s="116"/>
    </row>
    <row r="166" spans="6:6">
      <c r="F166" s="116"/>
    </row>
  </sheetData>
  <sheetProtection formatColumns="0" formatRows="0"/>
  <dataConsolidate/>
  <mergeCells count="9">
    <mergeCell ref="C8:E8"/>
    <mergeCell ref="L1:L3"/>
    <mergeCell ref="I6:K6"/>
    <mergeCell ref="I7:K7"/>
    <mergeCell ref="A1:K1"/>
    <mergeCell ref="A2:K2"/>
    <mergeCell ref="A3:K3"/>
    <mergeCell ref="A4:K4"/>
    <mergeCell ref="C7:E7"/>
  </mergeCells>
  <conditionalFormatting sqref="M1:R3">
    <cfRule type="cellIs" dxfId="4" priority="2" stopIfTrue="1" operator="equal">
      <formula>"na"</formula>
    </cfRule>
  </conditionalFormatting>
  <conditionalFormatting sqref="L1:L3">
    <cfRule type="cellIs" dxfId="3" priority="1" stopIfTrue="1" operator="equal">
      <formula>"na"</formula>
    </cfRule>
  </conditionalFormatting>
  <dataValidations count="2">
    <dataValidation type="textLength" operator="equal" allowBlank="1" showInputMessage="1" showErrorMessage="1" errorTitle="Invalid data!" error="GASB number must be 4 digits." sqref="WVO983043:WVP983057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533:E65533 IZ65533:JA65533 SV65533:SW65533 ACR65533:ACS65533 AMN65533:AMO65533 AWJ65533:AWK65533 BGF65533:BGG65533 BQB65533:BQC65533 BZX65533:BZY65533 CJT65533:CJU65533 CTP65533:CTQ65533 DDL65533:DDM65533 DNH65533:DNI65533 DXD65533:DXE65533 EGZ65533:EHA65533 EQV65533:EQW65533 FAR65533:FAS65533 FKN65533:FKO65533 FUJ65533:FUK65533 GEF65533:GEG65533 GOB65533:GOC65533 GXX65533:GXY65533 HHT65533:HHU65533 HRP65533:HRQ65533 IBL65533:IBM65533 ILH65533:ILI65533 IVD65533:IVE65533 JEZ65533:JFA65533 JOV65533:JOW65533 JYR65533:JYS65533 KIN65533:KIO65533 KSJ65533:KSK65533 LCF65533:LCG65533 LMB65533:LMC65533 LVX65533:LVY65533 MFT65533:MFU65533 MPP65533:MPQ65533 MZL65533:MZM65533 NJH65533:NJI65533 NTD65533:NTE65533 OCZ65533:ODA65533 OMV65533:OMW65533 OWR65533:OWS65533 PGN65533:PGO65533 PQJ65533:PQK65533 QAF65533:QAG65533 QKB65533:QKC65533 QTX65533:QTY65533 RDT65533:RDU65533 RNP65533:RNQ65533 RXL65533:RXM65533 SHH65533:SHI65533 SRD65533:SRE65533 TAZ65533:TBA65533 TKV65533:TKW65533 TUR65533:TUS65533 UEN65533:UEO65533 UOJ65533:UOK65533 UYF65533:UYG65533 VIB65533:VIC65533 VRX65533:VRY65533 WBT65533:WBU65533 WLP65533:WLQ65533 WVL65533:WVM65533 D131069:E131069 IZ131069:JA131069 SV131069:SW131069 ACR131069:ACS131069 AMN131069:AMO131069 AWJ131069:AWK131069 BGF131069:BGG131069 BQB131069:BQC131069 BZX131069:BZY131069 CJT131069:CJU131069 CTP131069:CTQ131069 DDL131069:DDM131069 DNH131069:DNI131069 DXD131069:DXE131069 EGZ131069:EHA131069 EQV131069:EQW131069 FAR131069:FAS131069 FKN131069:FKO131069 FUJ131069:FUK131069 GEF131069:GEG131069 GOB131069:GOC131069 GXX131069:GXY131069 HHT131069:HHU131069 HRP131069:HRQ131069 IBL131069:IBM131069 ILH131069:ILI131069 IVD131069:IVE131069 JEZ131069:JFA131069 JOV131069:JOW131069 JYR131069:JYS131069 KIN131069:KIO131069 KSJ131069:KSK131069 LCF131069:LCG131069 LMB131069:LMC131069 LVX131069:LVY131069 MFT131069:MFU131069 MPP131069:MPQ131069 MZL131069:MZM131069 NJH131069:NJI131069 NTD131069:NTE131069 OCZ131069:ODA131069 OMV131069:OMW131069 OWR131069:OWS131069 PGN131069:PGO131069 PQJ131069:PQK131069 QAF131069:QAG131069 QKB131069:QKC131069 QTX131069:QTY131069 RDT131069:RDU131069 RNP131069:RNQ131069 RXL131069:RXM131069 SHH131069:SHI131069 SRD131069:SRE131069 TAZ131069:TBA131069 TKV131069:TKW131069 TUR131069:TUS131069 UEN131069:UEO131069 UOJ131069:UOK131069 UYF131069:UYG131069 VIB131069:VIC131069 VRX131069:VRY131069 WBT131069:WBU131069 WLP131069:WLQ131069 WVL131069:WVM131069 D196605:E196605 IZ196605:JA196605 SV196605:SW196605 ACR196605:ACS196605 AMN196605:AMO196605 AWJ196605:AWK196605 BGF196605:BGG196605 BQB196605:BQC196605 BZX196605:BZY196605 CJT196605:CJU196605 CTP196605:CTQ196605 DDL196605:DDM196605 DNH196605:DNI196605 DXD196605:DXE196605 EGZ196605:EHA196605 EQV196605:EQW196605 FAR196605:FAS196605 FKN196605:FKO196605 FUJ196605:FUK196605 GEF196605:GEG196605 GOB196605:GOC196605 GXX196605:GXY196605 HHT196605:HHU196605 HRP196605:HRQ196605 IBL196605:IBM196605 ILH196605:ILI196605 IVD196605:IVE196605 JEZ196605:JFA196605 JOV196605:JOW196605 JYR196605:JYS196605 KIN196605:KIO196605 KSJ196605:KSK196605 LCF196605:LCG196605 LMB196605:LMC196605 LVX196605:LVY196605 MFT196605:MFU196605 MPP196605:MPQ196605 MZL196605:MZM196605 NJH196605:NJI196605 NTD196605:NTE196605 OCZ196605:ODA196605 OMV196605:OMW196605 OWR196605:OWS196605 PGN196605:PGO196605 PQJ196605:PQK196605 QAF196605:QAG196605 QKB196605:QKC196605 QTX196605:QTY196605 RDT196605:RDU196605 RNP196605:RNQ196605 RXL196605:RXM196605 SHH196605:SHI196605 SRD196605:SRE196605 TAZ196605:TBA196605 TKV196605:TKW196605 TUR196605:TUS196605 UEN196605:UEO196605 UOJ196605:UOK196605 UYF196605:UYG196605 VIB196605:VIC196605 VRX196605:VRY196605 WBT196605:WBU196605 WLP196605:WLQ196605 WVL196605:WVM196605 D262141:E262141 IZ262141:JA262141 SV262141:SW262141 ACR262141:ACS262141 AMN262141:AMO262141 AWJ262141:AWK262141 BGF262141:BGG262141 BQB262141:BQC262141 BZX262141:BZY262141 CJT262141:CJU262141 CTP262141:CTQ262141 DDL262141:DDM262141 DNH262141:DNI262141 DXD262141:DXE262141 EGZ262141:EHA262141 EQV262141:EQW262141 FAR262141:FAS262141 FKN262141:FKO262141 FUJ262141:FUK262141 GEF262141:GEG262141 GOB262141:GOC262141 GXX262141:GXY262141 HHT262141:HHU262141 HRP262141:HRQ262141 IBL262141:IBM262141 ILH262141:ILI262141 IVD262141:IVE262141 JEZ262141:JFA262141 JOV262141:JOW262141 JYR262141:JYS262141 KIN262141:KIO262141 KSJ262141:KSK262141 LCF262141:LCG262141 LMB262141:LMC262141 LVX262141:LVY262141 MFT262141:MFU262141 MPP262141:MPQ262141 MZL262141:MZM262141 NJH262141:NJI262141 NTD262141:NTE262141 OCZ262141:ODA262141 OMV262141:OMW262141 OWR262141:OWS262141 PGN262141:PGO262141 PQJ262141:PQK262141 QAF262141:QAG262141 QKB262141:QKC262141 QTX262141:QTY262141 RDT262141:RDU262141 RNP262141:RNQ262141 RXL262141:RXM262141 SHH262141:SHI262141 SRD262141:SRE262141 TAZ262141:TBA262141 TKV262141:TKW262141 TUR262141:TUS262141 UEN262141:UEO262141 UOJ262141:UOK262141 UYF262141:UYG262141 VIB262141:VIC262141 VRX262141:VRY262141 WBT262141:WBU262141 WLP262141:WLQ262141 WVL262141:WVM262141 D327677:E327677 IZ327677:JA327677 SV327677:SW327677 ACR327677:ACS327677 AMN327677:AMO327677 AWJ327677:AWK327677 BGF327677:BGG327677 BQB327677:BQC327677 BZX327677:BZY327677 CJT327677:CJU327677 CTP327677:CTQ327677 DDL327677:DDM327677 DNH327677:DNI327677 DXD327677:DXE327677 EGZ327677:EHA327677 EQV327677:EQW327677 FAR327677:FAS327677 FKN327677:FKO327677 FUJ327677:FUK327677 GEF327677:GEG327677 GOB327677:GOC327677 GXX327677:GXY327677 HHT327677:HHU327677 HRP327677:HRQ327677 IBL327677:IBM327677 ILH327677:ILI327677 IVD327677:IVE327677 JEZ327677:JFA327677 JOV327677:JOW327677 JYR327677:JYS327677 KIN327677:KIO327677 KSJ327677:KSK327677 LCF327677:LCG327677 LMB327677:LMC327677 LVX327677:LVY327677 MFT327677:MFU327677 MPP327677:MPQ327677 MZL327677:MZM327677 NJH327677:NJI327677 NTD327677:NTE327677 OCZ327677:ODA327677 OMV327677:OMW327677 OWR327677:OWS327677 PGN327677:PGO327677 PQJ327677:PQK327677 QAF327677:QAG327677 QKB327677:QKC327677 QTX327677:QTY327677 RDT327677:RDU327677 RNP327677:RNQ327677 RXL327677:RXM327677 SHH327677:SHI327677 SRD327677:SRE327677 TAZ327677:TBA327677 TKV327677:TKW327677 TUR327677:TUS327677 UEN327677:UEO327677 UOJ327677:UOK327677 UYF327677:UYG327677 VIB327677:VIC327677 VRX327677:VRY327677 WBT327677:WBU327677 WLP327677:WLQ327677 WVL327677:WVM327677 D393213:E393213 IZ393213:JA393213 SV393213:SW393213 ACR393213:ACS393213 AMN393213:AMO393213 AWJ393213:AWK393213 BGF393213:BGG393213 BQB393213:BQC393213 BZX393213:BZY393213 CJT393213:CJU393213 CTP393213:CTQ393213 DDL393213:DDM393213 DNH393213:DNI393213 DXD393213:DXE393213 EGZ393213:EHA393213 EQV393213:EQW393213 FAR393213:FAS393213 FKN393213:FKO393213 FUJ393213:FUK393213 GEF393213:GEG393213 GOB393213:GOC393213 GXX393213:GXY393213 HHT393213:HHU393213 HRP393213:HRQ393213 IBL393213:IBM393213 ILH393213:ILI393213 IVD393213:IVE393213 JEZ393213:JFA393213 JOV393213:JOW393213 JYR393213:JYS393213 KIN393213:KIO393213 KSJ393213:KSK393213 LCF393213:LCG393213 LMB393213:LMC393213 LVX393213:LVY393213 MFT393213:MFU393213 MPP393213:MPQ393213 MZL393213:MZM393213 NJH393213:NJI393213 NTD393213:NTE393213 OCZ393213:ODA393213 OMV393213:OMW393213 OWR393213:OWS393213 PGN393213:PGO393213 PQJ393213:PQK393213 QAF393213:QAG393213 QKB393213:QKC393213 QTX393213:QTY393213 RDT393213:RDU393213 RNP393213:RNQ393213 RXL393213:RXM393213 SHH393213:SHI393213 SRD393213:SRE393213 TAZ393213:TBA393213 TKV393213:TKW393213 TUR393213:TUS393213 UEN393213:UEO393213 UOJ393213:UOK393213 UYF393213:UYG393213 VIB393213:VIC393213 VRX393213:VRY393213 WBT393213:WBU393213 WLP393213:WLQ393213 WVL393213:WVM393213 D458749:E458749 IZ458749:JA458749 SV458749:SW458749 ACR458749:ACS458749 AMN458749:AMO458749 AWJ458749:AWK458749 BGF458749:BGG458749 BQB458749:BQC458749 BZX458749:BZY458749 CJT458749:CJU458749 CTP458749:CTQ458749 DDL458749:DDM458749 DNH458749:DNI458749 DXD458749:DXE458749 EGZ458749:EHA458749 EQV458749:EQW458749 FAR458749:FAS458749 FKN458749:FKO458749 FUJ458749:FUK458749 GEF458749:GEG458749 GOB458749:GOC458749 GXX458749:GXY458749 HHT458749:HHU458749 HRP458749:HRQ458749 IBL458749:IBM458749 ILH458749:ILI458749 IVD458749:IVE458749 JEZ458749:JFA458749 JOV458749:JOW458749 JYR458749:JYS458749 KIN458749:KIO458749 KSJ458749:KSK458749 LCF458749:LCG458749 LMB458749:LMC458749 LVX458749:LVY458749 MFT458749:MFU458749 MPP458749:MPQ458749 MZL458749:MZM458749 NJH458749:NJI458749 NTD458749:NTE458749 OCZ458749:ODA458749 OMV458749:OMW458749 OWR458749:OWS458749 PGN458749:PGO458749 PQJ458749:PQK458749 QAF458749:QAG458749 QKB458749:QKC458749 QTX458749:QTY458749 RDT458749:RDU458749 RNP458749:RNQ458749 RXL458749:RXM458749 SHH458749:SHI458749 SRD458749:SRE458749 TAZ458749:TBA458749 TKV458749:TKW458749 TUR458749:TUS458749 UEN458749:UEO458749 UOJ458749:UOK458749 UYF458749:UYG458749 VIB458749:VIC458749 VRX458749:VRY458749 WBT458749:WBU458749 WLP458749:WLQ458749 WVL458749:WVM458749 D524285:E524285 IZ524285:JA524285 SV524285:SW524285 ACR524285:ACS524285 AMN524285:AMO524285 AWJ524285:AWK524285 BGF524285:BGG524285 BQB524285:BQC524285 BZX524285:BZY524285 CJT524285:CJU524285 CTP524285:CTQ524285 DDL524285:DDM524285 DNH524285:DNI524285 DXD524285:DXE524285 EGZ524285:EHA524285 EQV524285:EQW524285 FAR524285:FAS524285 FKN524285:FKO524285 FUJ524285:FUK524285 GEF524285:GEG524285 GOB524285:GOC524285 GXX524285:GXY524285 HHT524285:HHU524285 HRP524285:HRQ524285 IBL524285:IBM524285 ILH524285:ILI524285 IVD524285:IVE524285 JEZ524285:JFA524285 JOV524285:JOW524285 JYR524285:JYS524285 KIN524285:KIO524285 KSJ524285:KSK524285 LCF524285:LCG524285 LMB524285:LMC524285 LVX524285:LVY524285 MFT524285:MFU524285 MPP524285:MPQ524285 MZL524285:MZM524285 NJH524285:NJI524285 NTD524285:NTE524285 OCZ524285:ODA524285 OMV524285:OMW524285 OWR524285:OWS524285 PGN524285:PGO524285 PQJ524285:PQK524285 QAF524285:QAG524285 QKB524285:QKC524285 QTX524285:QTY524285 RDT524285:RDU524285 RNP524285:RNQ524285 RXL524285:RXM524285 SHH524285:SHI524285 SRD524285:SRE524285 TAZ524285:TBA524285 TKV524285:TKW524285 TUR524285:TUS524285 UEN524285:UEO524285 UOJ524285:UOK524285 UYF524285:UYG524285 VIB524285:VIC524285 VRX524285:VRY524285 WBT524285:WBU524285 WLP524285:WLQ524285 WVL524285:WVM524285 D589821:E589821 IZ589821:JA589821 SV589821:SW589821 ACR589821:ACS589821 AMN589821:AMO589821 AWJ589821:AWK589821 BGF589821:BGG589821 BQB589821:BQC589821 BZX589821:BZY589821 CJT589821:CJU589821 CTP589821:CTQ589821 DDL589821:DDM589821 DNH589821:DNI589821 DXD589821:DXE589821 EGZ589821:EHA589821 EQV589821:EQW589821 FAR589821:FAS589821 FKN589821:FKO589821 FUJ589821:FUK589821 GEF589821:GEG589821 GOB589821:GOC589821 GXX589821:GXY589821 HHT589821:HHU589821 HRP589821:HRQ589821 IBL589821:IBM589821 ILH589821:ILI589821 IVD589821:IVE589821 JEZ589821:JFA589821 JOV589821:JOW589821 JYR589821:JYS589821 KIN589821:KIO589821 KSJ589821:KSK589821 LCF589821:LCG589821 LMB589821:LMC589821 LVX589821:LVY589821 MFT589821:MFU589821 MPP589821:MPQ589821 MZL589821:MZM589821 NJH589821:NJI589821 NTD589821:NTE589821 OCZ589821:ODA589821 OMV589821:OMW589821 OWR589821:OWS589821 PGN589821:PGO589821 PQJ589821:PQK589821 QAF589821:QAG589821 QKB589821:QKC589821 QTX589821:QTY589821 RDT589821:RDU589821 RNP589821:RNQ589821 RXL589821:RXM589821 SHH589821:SHI589821 SRD589821:SRE589821 TAZ589821:TBA589821 TKV589821:TKW589821 TUR589821:TUS589821 UEN589821:UEO589821 UOJ589821:UOK589821 UYF589821:UYG589821 VIB589821:VIC589821 VRX589821:VRY589821 WBT589821:WBU589821 WLP589821:WLQ589821 WVL589821:WVM589821 D655357:E655357 IZ655357:JA655357 SV655357:SW655357 ACR655357:ACS655357 AMN655357:AMO655357 AWJ655357:AWK655357 BGF655357:BGG655357 BQB655357:BQC655357 BZX655357:BZY655357 CJT655357:CJU655357 CTP655357:CTQ655357 DDL655357:DDM655357 DNH655357:DNI655357 DXD655357:DXE655357 EGZ655357:EHA655357 EQV655357:EQW655357 FAR655357:FAS655357 FKN655357:FKO655357 FUJ655357:FUK655357 GEF655357:GEG655357 GOB655357:GOC655357 GXX655357:GXY655357 HHT655357:HHU655357 HRP655357:HRQ655357 IBL655357:IBM655357 ILH655357:ILI655357 IVD655357:IVE655357 JEZ655357:JFA655357 JOV655357:JOW655357 JYR655357:JYS655357 KIN655357:KIO655357 KSJ655357:KSK655357 LCF655357:LCG655357 LMB655357:LMC655357 LVX655357:LVY655357 MFT655357:MFU655357 MPP655357:MPQ655357 MZL655357:MZM655357 NJH655357:NJI655357 NTD655357:NTE655357 OCZ655357:ODA655357 OMV655357:OMW655357 OWR655357:OWS655357 PGN655357:PGO655357 PQJ655357:PQK655357 QAF655357:QAG655357 QKB655357:QKC655357 QTX655357:QTY655357 RDT655357:RDU655357 RNP655357:RNQ655357 RXL655357:RXM655357 SHH655357:SHI655357 SRD655357:SRE655357 TAZ655357:TBA655357 TKV655357:TKW655357 TUR655357:TUS655357 UEN655357:UEO655357 UOJ655357:UOK655357 UYF655357:UYG655357 VIB655357:VIC655357 VRX655357:VRY655357 WBT655357:WBU655357 WLP655357:WLQ655357 WVL655357:WVM655357 D720893:E720893 IZ720893:JA720893 SV720893:SW720893 ACR720893:ACS720893 AMN720893:AMO720893 AWJ720893:AWK720893 BGF720893:BGG720893 BQB720893:BQC720893 BZX720893:BZY720893 CJT720893:CJU720893 CTP720893:CTQ720893 DDL720893:DDM720893 DNH720893:DNI720893 DXD720893:DXE720893 EGZ720893:EHA720893 EQV720893:EQW720893 FAR720893:FAS720893 FKN720893:FKO720893 FUJ720893:FUK720893 GEF720893:GEG720893 GOB720893:GOC720893 GXX720893:GXY720893 HHT720893:HHU720893 HRP720893:HRQ720893 IBL720893:IBM720893 ILH720893:ILI720893 IVD720893:IVE720893 JEZ720893:JFA720893 JOV720893:JOW720893 JYR720893:JYS720893 KIN720893:KIO720893 KSJ720893:KSK720893 LCF720893:LCG720893 LMB720893:LMC720893 LVX720893:LVY720893 MFT720893:MFU720893 MPP720893:MPQ720893 MZL720893:MZM720893 NJH720893:NJI720893 NTD720893:NTE720893 OCZ720893:ODA720893 OMV720893:OMW720893 OWR720893:OWS720893 PGN720893:PGO720893 PQJ720893:PQK720893 QAF720893:QAG720893 QKB720893:QKC720893 QTX720893:QTY720893 RDT720893:RDU720893 RNP720893:RNQ720893 RXL720893:RXM720893 SHH720893:SHI720893 SRD720893:SRE720893 TAZ720893:TBA720893 TKV720893:TKW720893 TUR720893:TUS720893 UEN720893:UEO720893 UOJ720893:UOK720893 UYF720893:UYG720893 VIB720893:VIC720893 VRX720893:VRY720893 WBT720893:WBU720893 WLP720893:WLQ720893 WVL720893:WVM720893 D786429:E786429 IZ786429:JA786429 SV786429:SW786429 ACR786429:ACS786429 AMN786429:AMO786429 AWJ786429:AWK786429 BGF786429:BGG786429 BQB786429:BQC786429 BZX786429:BZY786429 CJT786429:CJU786429 CTP786429:CTQ786429 DDL786429:DDM786429 DNH786429:DNI786429 DXD786429:DXE786429 EGZ786429:EHA786429 EQV786429:EQW786429 FAR786429:FAS786429 FKN786429:FKO786429 FUJ786429:FUK786429 GEF786429:GEG786429 GOB786429:GOC786429 GXX786429:GXY786429 HHT786429:HHU786429 HRP786429:HRQ786429 IBL786429:IBM786429 ILH786429:ILI786429 IVD786429:IVE786429 JEZ786429:JFA786429 JOV786429:JOW786429 JYR786429:JYS786429 KIN786429:KIO786429 KSJ786429:KSK786429 LCF786429:LCG786429 LMB786429:LMC786429 LVX786429:LVY786429 MFT786429:MFU786429 MPP786429:MPQ786429 MZL786429:MZM786429 NJH786429:NJI786429 NTD786429:NTE786429 OCZ786429:ODA786429 OMV786429:OMW786429 OWR786429:OWS786429 PGN786429:PGO786429 PQJ786429:PQK786429 QAF786429:QAG786429 QKB786429:QKC786429 QTX786429:QTY786429 RDT786429:RDU786429 RNP786429:RNQ786429 RXL786429:RXM786429 SHH786429:SHI786429 SRD786429:SRE786429 TAZ786429:TBA786429 TKV786429:TKW786429 TUR786429:TUS786429 UEN786429:UEO786429 UOJ786429:UOK786429 UYF786429:UYG786429 VIB786429:VIC786429 VRX786429:VRY786429 WBT786429:WBU786429 WLP786429:WLQ786429 WVL786429:WVM786429 D851965:E851965 IZ851965:JA851965 SV851965:SW851965 ACR851965:ACS851965 AMN851965:AMO851965 AWJ851965:AWK851965 BGF851965:BGG851965 BQB851965:BQC851965 BZX851965:BZY851965 CJT851965:CJU851965 CTP851965:CTQ851965 DDL851965:DDM851965 DNH851965:DNI851965 DXD851965:DXE851965 EGZ851965:EHA851965 EQV851965:EQW851965 FAR851965:FAS851965 FKN851965:FKO851965 FUJ851965:FUK851965 GEF851965:GEG851965 GOB851965:GOC851965 GXX851965:GXY851965 HHT851965:HHU851965 HRP851965:HRQ851965 IBL851965:IBM851965 ILH851965:ILI851965 IVD851965:IVE851965 JEZ851965:JFA851965 JOV851965:JOW851965 JYR851965:JYS851965 KIN851965:KIO851965 KSJ851965:KSK851965 LCF851965:LCG851965 LMB851965:LMC851965 LVX851965:LVY851965 MFT851965:MFU851965 MPP851965:MPQ851965 MZL851965:MZM851965 NJH851965:NJI851965 NTD851965:NTE851965 OCZ851965:ODA851965 OMV851965:OMW851965 OWR851965:OWS851965 PGN851965:PGO851965 PQJ851965:PQK851965 QAF851965:QAG851965 QKB851965:QKC851965 QTX851965:QTY851965 RDT851965:RDU851965 RNP851965:RNQ851965 RXL851965:RXM851965 SHH851965:SHI851965 SRD851965:SRE851965 TAZ851965:TBA851965 TKV851965:TKW851965 TUR851965:TUS851965 UEN851965:UEO851965 UOJ851965:UOK851965 UYF851965:UYG851965 VIB851965:VIC851965 VRX851965:VRY851965 WBT851965:WBU851965 WLP851965:WLQ851965 WVL851965:WVM851965 D917501:E917501 IZ917501:JA917501 SV917501:SW917501 ACR917501:ACS917501 AMN917501:AMO917501 AWJ917501:AWK917501 BGF917501:BGG917501 BQB917501:BQC917501 BZX917501:BZY917501 CJT917501:CJU917501 CTP917501:CTQ917501 DDL917501:DDM917501 DNH917501:DNI917501 DXD917501:DXE917501 EGZ917501:EHA917501 EQV917501:EQW917501 FAR917501:FAS917501 FKN917501:FKO917501 FUJ917501:FUK917501 GEF917501:GEG917501 GOB917501:GOC917501 GXX917501:GXY917501 HHT917501:HHU917501 HRP917501:HRQ917501 IBL917501:IBM917501 ILH917501:ILI917501 IVD917501:IVE917501 JEZ917501:JFA917501 JOV917501:JOW917501 JYR917501:JYS917501 KIN917501:KIO917501 KSJ917501:KSK917501 LCF917501:LCG917501 LMB917501:LMC917501 LVX917501:LVY917501 MFT917501:MFU917501 MPP917501:MPQ917501 MZL917501:MZM917501 NJH917501:NJI917501 NTD917501:NTE917501 OCZ917501:ODA917501 OMV917501:OMW917501 OWR917501:OWS917501 PGN917501:PGO917501 PQJ917501:PQK917501 QAF917501:QAG917501 QKB917501:QKC917501 QTX917501:QTY917501 RDT917501:RDU917501 RNP917501:RNQ917501 RXL917501:RXM917501 SHH917501:SHI917501 SRD917501:SRE917501 TAZ917501:TBA917501 TKV917501:TKW917501 TUR917501:TUS917501 UEN917501:UEO917501 UOJ917501:UOK917501 UYF917501:UYG917501 VIB917501:VIC917501 VRX917501:VRY917501 WBT917501:WBU917501 WLP917501:WLQ917501 WVL917501:WVM917501 D983037:E983037 IZ983037:JA983037 SV983037:SW983037 ACR983037:ACS983037 AMN983037:AMO983037 AWJ983037:AWK983037 BGF983037:BGG983037 BQB983037:BQC983037 BZX983037:BZY983037 CJT983037:CJU983037 CTP983037:CTQ983037 DDL983037:DDM983037 DNH983037:DNI983037 DXD983037:DXE983037 EGZ983037:EHA983037 EQV983037:EQW983037 FAR983037:FAS983037 FKN983037:FKO983037 FUJ983037:FUK983037 GEF983037:GEG983037 GOB983037:GOC983037 GXX983037:GXY983037 HHT983037:HHU983037 HRP983037:HRQ983037 IBL983037:IBM983037 ILH983037:ILI983037 IVD983037:IVE983037 JEZ983037:JFA983037 JOV983037:JOW983037 JYR983037:JYS983037 KIN983037:KIO983037 KSJ983037:KSK983037 LCF983037:LCG983037 LMB983037:LMC983037 LVX983037:LVY983037 MFT983037:MFU983037 MPP983037:MPQ983037 MZL983037:MZM983037 NJH983037:NJI983037 NTD983037:NTE983037 OCZ983037:ODA983037 OMV983037:OMW983037 OWR983037:OWS983037 PGN983037:PGO983037 PQJ983037:PQK983037 QAF983037:QAG983037 QKB983037:QKC983037 QTX983037:QTY983037 RDT983037:RDU983037 RNP983037:RNQ983037 RXL983037:RXM983037 SHH983037:SHI983037 SRD983037:SRE983037 TAZ983037:TBA983037 TKV983037:TKW983037 TUR983037:TUS983037 UEN983037:UEO983037 UOJ983037:UOK983037 UYF983037:UYG983037 VIB983037:VIC983037 VRX983037:VRY983037 WBT983037:WBU983037 WLP983037:WLQ983037 WVL983037:WVM983037 G14:H28 JC14:JD28 SY14:SZ28 ACU14:ACV28 AMQ14:AMR28 AWM14:AWN28 BGI14:BGJ28 BQE14:BQF28 CAA14:CAB28 CJW14:CJX28 CTS14:CTT28 DDO14:DDP28 DNK14:DNL28 DXG14:DXH28 EHC14:EHD28 EQY14:EQZ28 FAU14:FAV28 FKQ14:FKR28 FUM14:FUN28 GEI14:GEJ28 GOE14:GOF28 GYA14:GYB28 HHW14:HHX28 HRS14:HRT28 IBO14:IBP28 ILK14:ILL28 IVG14:IVH28 JFC14:JFD28 JOY14:JOZ28 JYU14:JYV28 KIQ14:KIR28 KSM14:KSN28 LCI14:LCJ28 LME14:LMF28 LWA14:LWB28 MFW14:MFX28 MPS14:MPT28 MZO14:MZP28 NJK14:NJL28 NTG14:NTH28 ODC14:ODD28 OMY14:OMZ28 OWU14:OWV28 PGQ14:PGR28 PQM14:PQN28 QAI14:QAJ28 QKE14:QKF28 QUA14:QUB28 RDW14:RDX28 RNS14:RNT28 RXO14:RXP28 SHK14:SHL28 SRG14:SRH28 TBC14:TBD28 TKY14:TKZ28 TUU14:TUV28 UEQ14:UER28 UOM14:UON28 UYI14:UYJ28 VIE14:VIF28 VSA14:VSB28 WBW14:WBX28 WLS14:WLT28 WVO14:WVP28 G65539:H65553 JC65539:JD65553 SY65539:SZ65553 ACU65539:ACV65553 AMQ65539:AMR65553 AWM65539:AWN65553 BGI65539:BGJ65553 BQE65539:BQF65553 CAA65539:CAB65553 CJW65539:CJX65553 CTS65539:CTT65553 DDO65539:DDP65553 DNK65539:DNL65553 DXG65539:DXH65553 EHC65539:EHD65553 EQY65539:EQZ65553 FAU65539:FAV65553 FKQ65539:FKR65553 FUM65539:FUN65553 GEI65539:GEJ65553 GOE65539:GOF65553 GYA65539:GYB65553 HHW65539:HHX65553 HRS65539:HRT65553 IBO65539:IBP65553 ILK65539:ILL65553 IVG65539:IVH65553 JFC65539:JFD65553 JOY65539:JOZ65553 JYU65539:JYV65553 KIQ65539:KIR65553 KSM65539:KSN65553 LCI65539:LCJ65553 LME65539:LMF65553 LWA65539:LWB65553 MFW65539:MFX65553 MPS65539:MPT65553 MZO65539:MZP65553 NJK65539:NJL65553 NTG65539:NTH65553 ODC65539:ODD65553 OMY65539:OMZ65553 OWU65539:OWV65553 PGQ65539:PGR65553 PQM65539:PQN65553 QAI65539:QAJ65553 QKE65539:QKF65553 QUA65539:QUB65553 RDW65539:RDX65553 RNS65539:RNT65553 RXO65539:RXP65553 SHK65539:SHL65553 SRG65539:SRH65553 TBC65539:TBD65553 TKY65539:TKZ65553 TUU65539:TUV65553 UEQ65539:UER65553 UOM65539:UON65553 UYI65539:UYJ65553 VIE65539:VIF65553 VSA65539:VSB65553 WBW65539:WBX65553 WLS65539:WLT65553 WVO65539:WVP65553 G131075:H131089 JC131075:JD131089 SY131075:SZ131089 ACU131075:ACV131089 AMQ131075:AMR131089 AWM131075:AWN131089 BGI131075:BGJ131089 BQE131075:BQF131089 CAA131075:CAB131089 CJW131075:CJX131089 CTS131075:CTT131089 DDO131075:DDP131089 DNK131075:DNL131089 DXG131075:DXH131089 EHC131075:EHD131089 EQY131075:EQZ131089 FAU131075:FAV131089 FKQ131075:FKR131089 FUM131075:FUN131089 GEI131075:GEJ131089 GOE131075:GOF131089 GYA131075:GYB131089 HHW131075:HHX131089 HRS131075:HRT131089 IBO131075:IBP131089 ILK131075:ILL131089 IVG131075:IVH131089 JFC131075:JFD131089 JOY131075:JOZ131089 JYU131075:JYV131089 KIQ131075:KIR131089 KSM131075:KSN131089 LCI131075:LCJ131089 LME131075:LMF131089 LWA131075:LWB131089 MFW131075:MFX131089 MPS131075:MPT131089 MZO131075:MZP131089 NJK131075:NJL131089 NTG131075:NTH131089 ODC131075:ODD131089 OMY131075:OMZ131089 OWU131075:OWV131089 PGQ131075:PGR131089 PQM131075:PQN131089 QAI131075:QAJ131089 QKE131075:QKF131089 QUA131075:QUB131089 RDW131075:RDX131089 RNS131075:RNT131089 RXO131075:RXP131089 SHK131075:SHL131089 SRG131075:SRH131089 TBC131075:TBD131089 TKY131075:TKZ131089 TUU131075:TUV131089 UEQ131075:UER131089 UOM131075:UON131089 UYI131075:UYJ131089 VIE131075:VIF131089 VSA131075:VSB131089 WBW131075:WBX131089 WLS131075:WLT131089 WVO131075:WVP131089 G196611:H196625 JC196611:JD196625 SY196611:SZ196625 ACU196611:ACV196625 AMQ196611:AMR196625 AWM196611:AWN196625 BGI196611:BGJ196625 BQE196611:BQF196625 CAA196611:CAB196625 CJW196611:CJX196625 CTS196611:CTT196625 DDO196611:DDP196625 DNK196611:DNL196625 DXG196611:DXH196625 EHC196611:EHD196625 EQY196611:EQZ196625 FAU196611:FAV196625 FKQ196611:FKR196625 FUM196611:FUN196625 GEI196611:GEJ196625 GOE196611:GOF196625 GYA196611:GYB196625 HHW196611:HHX196625 HRS196611:HRT196625 IBO196611:IBP196625 ILK196611:ILL196625 IVG196611:IVH196625 JFC196611:JFD196625 JOY196611:JOZ196625 JYU196611:JYV196625 KIQ196611:KIR196625 KSM196611:KSN196625 LCI196611:LCJ196625 LME196611:LMF196625 LWA196611:LWB196625 MFW196611:MFX196625 MPS196611:MPT196625 MZO196611:MZP196625 NJK196611:NJL196625 NTG196611:NTH196625 ODC196611:ODD196625 OMY196611:OMZ196625 OWU196611:OWV196625 PGQ196611:PGR196625 PQM196611:PQN196625 QAI196611:QAJ196625 QKE196611:QKF196625 QUA196611:QUB196625 RDW196611:RDX196625 RNS196611:RNT196625 RXO196611:RXP196625 SHK196611:SHL196625 SRG196611:SRH196625 TBC196611:TBD196625 TKY196611:TKZ196625 TUU196611:TUV196625 UEQ196611:UER196625 UOM196611:UON196625 UYI196611:UYJ196625 VIE196611:VIF196625 VSA196611:VSB196625 WBW196611:WBX196625 WLS196611:WLT196625 WVO196611:WVP196625 G262147:H262161 JC262147:JD262161 SY262147:SZ262161 ACU262147:ACV262161 AMQ262147:AMR262161 AWM262147:AWN262161 BGI262147:BGJ262161 BQE262147:BQF262161 CAA262147:CAB262161 CJW262147:CJX262161 CTS262147:CTT262161 DDO262147:DDP262161 DNK262147:DNL262161 DXG262147:DXH262161 EHC262147:EHD262161 EQY262147:EQZ262161 FAU262147:FAV262161 FKQ262147:FKR262161 FUM262147:FUN262161 GEI262147:GEJ262161 GOE262147:GOF262161 GYA262147:GYB262161 HHW262147:HHX262161 HRS262147:HRT262161 IBO262147:IBP262161 ILK262147:ILL262161 IVG262147:IVH262161 JFC262147:JFD262161 JOY262147:JOZ262161 JYU262147:JYV262161 KIQ262147:KIR262161 KSM262147:KSN262161 LCI262147:LCJ262161 LME262147:LMF262161 LWA262147:LWB262161 MFW262147:MFX262161 MPS262147:MPT262161 MZO262147:MZP262161 NJK262147:NJL262161 NTG262147:NTH262161 ODC262147:ODD262161 OMY262147:OMZ262161 OWU262147:OWV262161 PGQ262147:PGR262161 PQM262147:PQN262161 QAI262147:QAJ262161 QKE262147:QKF262161 QUA262147:QUB262161 RDW262147:RDX262161 RNS262147:RNT262161 RXO262147:RXP262161 SHK262147:SHL262161 SRG262147:SRH262161 TBC262147:TBD262161 TKY262147:TKZ262161 TUU262147:TUV262161 UEQ262147:UER262161 UOM262147:UON262161 UYI262147:UYJ262161 VIE262147:VIF262161 VSA262147:VSB262161 WBW262147:WBX262161 WLS262147:WLT262161 WVO262147:WVP262161 G327683:H327697 JC327683:JD327697 SY327683:SZ327697 ACU327683:ACV327697 AMQ327683:AMR327697 AWM327683:AWN327697 BGI327683:BGJ327697 BQE327683:BQF327697 CAA327683:CAB327697 CJW327683:CJX327697 CTS327683:CTT327697 DDO327683:DDP327697 DNK327683:DNL327697 DXG327683:DXH327697 EHC327683:EHD327697 EQY327683:EQZ327697 FAU327683:FAV327697 FKQ327683:FKR327697 FUM327683:FUN327697 GEI327683:GEJ327697 GOE327683:GOF327697 GYA327683:GYB327697 HHW327683:HHX327697 HRS327683:HRT327697 IBO327683:IBP327697 ILK327683:ILL327697 IVG327683:IVH327697 JFC327683:JFD327697 JOY327683:JOZ327697 JYU327683:JYV327697 KIQ327683:KIR327697 KSM327683:KSN327697 LCI327683:LCJ327697 LME327683:LMF327697 LWA327683:LWB327697 MFW327683:MFX327697 MPS327683:MPT327697 MZO327683:MZP327697 NJK327683:NJL327697 NTG327683:NTH327697 ODC327683:ODD327697 OMY327683:OMZ327697 OWU327683:OWV327697 PGQ327683:PGR327697 PQM327683:PQN327697 QAI327683:QAJ327697 QKE327683:QKF327697 QUA327683:QUB327697 RDW327683:RDX327697 RNS327683:RNT327697 RXO327683:RXP327697 SHK327683:SHL327697 SRG327683:SRH327697 TBC327683:TBD327697 TKY327683:TKZ327697 TUU327683:TUV327697 UEQ327683:UER327697 UOM327683:UON327697 UYI327683:UYJ327697 VIE327683:VIF327697 VSA327683:VSB327697 WBW327683:WBX327697 WLS327683:WLT327697 WVO327683:WVP327697 G393219:H393233 JC393219:JD393233 SY393219:SZ393233 ACU393219:ACV393233 AMQ393219:AMR393233 AWM393219:AWN393233 BGI393219:BGJ393233 BQE393219:BQF393233 CAA393219:CAB393233 CJW393219:CJX393233 CTS393219:CTT393233 DDO393219:DDP393233 DNK393219:DNL393233 DXG393219:DXH393233 EHC393219:EHD393233 EQY393219:EQZ393233 FAU393219:FAV393233 FKQ393219:FKR393233 FUM393219:FUN393233 GEI393219:GEJ393233 GOE393219:GOF393233 GYA393219:GYB393233 HHW393219:HHX393233 HRS393219:HRT393233 IBO393219:IBP393233 ILK393219:ILL393233 IVG393219:IVH393233 JFC393219:JFD393233 JOY393219:JOZ393233 JYU393219:JYV393233 KIQ393219:KIR393233 KSM393219:KSN393233 LCI393219:LCJ393233 LME393219:LMF393233 LWA393219:LWB393233 MFW393219:MFX393233 MPS393219:MPT393233 MZO393219:MZP393233 NJK393219:NJL393233 NTG393219:NTH393233 ODC393219:ODD393233 OMY393219:OMZ393233 OWU393219:OWV393233 PGQ393219:PGR393233 PQM393219:PQN393233 QAI393219:QAJ393233 QKE393219:QKF393233 QUA393219:QUB393233 RDW393219:RDX393233 RNS393219:RNT393233 RXO393219:RXP393233 SHK393219:SHL393233 SRG393219:SRH393233 TBC393219:TBD393233 TKY393219:TKZ393233 TUU393219:TUV393233 UEQ393219:UER393233 UOM393219:UON393233 UYI393219:UYJ393233 VIE393219:VIF393233 VSA393219:VSB393233 WBW393219:WBX393233 WLS393219:WLT393233 WVO393219:WVP393233 G458755:H458769 JC458755:JD458769 SY458755:SZ458769 ACU458755:ACV458769 AMQ458755:AMR458769 AWM458755:AWN458769 BGI458755:BGJ458769 BQE458755:BQF458769 CAA458755:CAB458769 CJW458755:CJX458769 CTS458755:CTT458769 DDO458755:DDP458769 DNK458755:DNL458769 DXG458755:DXH458769 EHC458755:EHD458769 EQY458755:EQZ458769 FAU458755:FAV458769 FKQ458755:FKR458769 FUM458755:FUN458769 GEI458755:GEJ458769 GOE458755:GOF458769 GYA458755:GYB458769 HHW458755:HHX458769 HRS458755:HRT458769 IBO458755:IBP458769 ILK458755:ILL458769 IVG458755:IVH458769 JFC458755:JFD458769 JOY458755:JOZ458769 JYU458755:JYV458769 KIQ458755:KIR458769 KSM458755:KSN458769 LCI458755:LCJ458769 LME458755:LMF458769 LWA458755:LWB458769 MFW458755:MFX458769 MPS458755:MPT458769 MZO458755:MZP458769 NJK458755:NJL458769 NTG458755:NTH458769 ODC458755:ODD458769 OMY458755:OMZ458769 OWU458755:OWV458769 PGQ458755:PGR458769 PQM458755:PQN458769 QAI458755:QAJ458769 QKE458755:QKF458769 QUA458755:QUB458769 RDW458755:RDX458769 RNS458755:RNT458769 RXO458755:RXP458769 SHK458755:SHL458769 SRG458755:SRH458769 TBC458755:TBD458769 TKY458755:TKZ458769 TUU458755:TUV458769 UEQ458755:UER458769 UOM458755:UON458769 UYI458755:UYJ458769 VIE458755:VIF458769 VSA458755:VSB458769 WBW458755:WBX458769 WLS458755:WLT458769 WVO458755:WVP458769 G524291:H524305 JC524291:JD524305 SY524291:SZ524305 ACU524291:ACV524305 AMQ524291:AMR524305 AWM524291:AWN524305 BGI524291:BGJ524305 BQE524291:BQF524305 CAA524291:CAB524305 CJW524291:CJX524305 CTS524291:CTT524305 DDO524291:DDP524305 DNK524291:DNL524305 DXG524291:DXH524305 EHC524291:EHD524305 EQY524291:EQZ524305 FAU524291:FAV524305 FKQ524291:FKR524305 FUM524291:FUN524305 GEI524291:GEJ524305 GOE524291:GOF524305 GYA524291:GYB524305 HHW524291:HHX524305 HRS524291:HRT524305 IBO524291:IBP524305 ILK524291:ILL524305 IVG524291:IVH524305 JFC524291:JFD524305 JOY524291:JOZ524305 JYU524291:JYV524305 KIQ524291:KIR524305 KSM524291:KSN524305 LCI524291:LCJ524305 LME524291:LMF524305 LWA524291:LWB524305 MFW524291:MFX524305 MPS524291:MPT524305 MZO524291:MZP524305 NJK524291:NJL524305 NTG524291:NTH524305 ODC524291:ODD524305 OMY524291:OMZ524305 OWU524291:OWV524305 PGQ524291:PGR524305 PQM524291:PQN524305 QAI524291:QAJ524305 QKE524291:QKF524305 QUA524291:QUB524305 RDW524291:RDX524305 RNS524291:RNT524305 RXO524291:RXP524305 SHK524291:SHL524305 SRG524291:SRH524305 TBC524291:TBD524305 TKY524291:TKZ524305 TUU524291:TUV524305 UEQ524291:UER524305 UOM524291:UON524305 UYI524291:UYJ524305 VIE524291:VIF524305 VSA524291:VSB524305 WBW524291:WBX524305 WLS524291:WLT524305 WVO524291:WVP524305 G589827:H589841 JC589827:JD589841 SY589827:SZ589841 ACU589827:ACV589841 AMQ589827:AMR589841 AWM589827:AWN589841 BGI589827:BGJ589841 BQE589827:BQF589841 CAA589827:CAB589841 CJW589827:CJX589841 CTS589827:CTT589841 DDO589827:DDP589841 DNK589827:DNL589841 DXG589827:DXH589841 EHC589827:EHD589841 EQY589827:EQZ589841 FAU589827:FAV589841 FKQ589827:FKR589841 FUM589827:FUN589841 GEI589827:GEJ589841 GOE589827:GOF589841 GYA589827:GYB589841 HHW589827:HHX589841 HRS589827:HRT589841 IBO589827:IBP589841 ILK589827:ILL589841 IVG589827:IVH589841 JFC589827:JFD589841 JOY589827:JOZ589841 JYU589827:JYV589841 KIQ589827:KIR589841 KSM589827:KSN589841 LCI589827:LCJ589841 LME589827:LMF589841 LWA589827:LWB589841 MFW589827:MFX589841 MPS589827:MPT589841 MZO589827:MZP589841 NJK589827:NJL589841 NTG589827:NTH589841 ODC589827:ODD589841 OMY589827:OMZ589841 OWU589827:OWV589841 PGQ589827:PGR589841 PQM589827:PQN589841 QAI589827:QAJ589841 QKE589827:QKF589841 QUA589827:QUB589841 RDW589827:RDX589841 RNS589827:RNT589841 RXO589827:RXP589841 SHK589827:SHL589841 SRG589827:SRH589841 TBC589827:TBD589841 TKY589827:TKZ589841 TUU589827:TUV589841 UEQ589827:UER589841 UOM589827:UON589841 UYI589827:UYJ589841 VIE589827:VIF589841 VSA589827:VSB589841 WBW589827:WBX589841 WLS589827:WLT589841 WVO589827:WVP589841 G655363:H655377 JC655363:JD655377 SY655363:SZ655377 ACU655363:ACV655377 AMQ655363:AMR655377 AWM655363:AWN655377 BGI655363:BGJ655377 BQE655363:BQF655377 CAA655363:CAB655377 CJW655363:CJX655377 CTS655363:CTT655377 DDO655363:DDP655377 DNK655363:DNL655377 DXG655363:DXH655377 EHC655363:EHD655377 EQY655363:EQZ655377 FAU655363:FAV655377 FKQ655363:FKR655377 FUM655363:FUN655377 GEI655363:GEJ655377 GOE655363:GOF655377 GYA655363:GYB655377 HHW655363:HHX655377 HRS655363:HRT655377 IBO655363:IBP655377 ILK655363:ILL655377 IVG655363:IVH655377 JFC655363:JFD655377 JOY655363:JOZ655377 JYU655363:JYV655377 KIQ655363:KIR655377 KSM655363:KSN655377 LCI655363:LCJ655377 LME655363:LMF655377 LWA655363:LWB655377 MFW655363:MFX655377 MPS655363:MPT655377 MZO655363:MZP655377 NJK655363:NJL655377 NTG655363:NTH655377 ODC655363:ODD655377 OMY655363:OMZ655377 OWU655363:OWV655377 PGQ655363:PGR655377 PQM655363:PQN655377 QAI655363:QAJ655377 QKE655363:QKF655377 QUA655363:QUB655377 RDW655363:RDX655377 RNS655363:RNT655377 RXO655363:RXP655377 SHK655363:SHL655377 SRG655363:SRH655377 TBC655363:TBD655377 TKY655363:TKZ655377 TUU655363:TUV655377 UEQ655363:UER655377 UOM655363:UON655377 UYI655363:UYJ655377 VIE655363:VIF655377 VSA655363:VSB655377 WBW655363:WBX655377 WLS655363:WLT655377 WVO655363:WVP655377 G720899:H720913 JC720899:JD720913 SY720899:SZ720913 ACU720899:ACV720913 AMQ720899:AMR720913 AWM720899:AWN720913 BGI720899:BGJ720913 BQE720899:BQF720913 CAA720899:CAB720913 CJW720899:CJX720913 CTS720899:CTT720913 DDO720899:DDP720913 DNK720899:DNL720913 DXG720899:DXH720913 EHC720899:EHD720913 EQY720899:EQZ720913 FAU720899:FAV720913 FKQ720899:FKR720913 FUM720899:FUN720913 GEI720899:GEJ720913 GOE720899:GOF720913 GYA720899:GYB720913 HHW720899:HHX720913 HRS720899:HRT720913 IBO720899:IBP720913 ILK720899:ILL720913 IVG720899:IVH720913 JFC720899:JFD720913 JOY720899:JOZ720913 JYU720899:JYV720913 KIQ720899:KIR720913 KSM720899:KSN720913 LCI720899:LCJ720913 LME720899:LMF720913 LWA720899:LWB720913 MFW720899:MFX720913 MPS720899:MPT720913 MZO720899:MZP720913 NJK720899:NJL720913 NTG720899:NTH720913 ODC720899:ODD720913 OMY720899:OMZ720913 OWU720899:OWV720913 PGQ720899:PGR720913 PQM720899:PQN720913 QAI720899:QAJ720913 QKE720899:QKF720913 QUA720899:QUB720913 RDW720899:RDX720913 RNS720899:RNT720913 RXO720899:RXP720913 SHK720899:SHL720913 SRG720899:SRH720913 TBC720899:TBD720913 TKY720899:TKZ720913 TUU720899:TUV720913 UEQ720899:UER720913 UOM720899:UON720913 UYI720899:UYJ720913 VIE720899:VIF720913 VSA720899:VSB720913 WBW720899:WBX720913 WLS720899:WLT720913 WVO720899:WVP720913 G786435:H786449 JC786435:JD786449 SY786435:SZ786449 ACU786435:ACV786449 AMQ786435:AMR786449 AWM786435:AWN786449 BGI786435:BGJ786449 BQE786435:BQF786449 CAA786435:CAB786449 CJW786435:CJX786449 CTS786435:CTT786449 DDO786435:DDP786449 DNK786435:DNL786449 DXG786435:DXH786449 EHC786435:EHD786449 EQY786435:EQZ786449 FAU786435:FAV786449 FKQ786435:FKR786449 FUM786435:FUN786449 GEI786435:GEJ786449 GOE786435:GOF786449 GYA786435:GYB786449 HHW786435:HHX786449 HRS786435:HRT786449 IBO786435:IBP786449 ILK786435:ILL786449 IVG786435:IVH786449 JFC786435:JFD786449 JOY786435:JOZ786449 JYU786435:JYV786449 KIQ786435:KIR786449 KSM786435:KSN786449 LCI786435:LCJ786449 LME786435:LMF786449 LWA786435:LWB786449 MFW786435:MFX786449 MPS786435:MPT786449 MZO786435:MZP786449 NJK786435:NJL786449 NTG786435:NTH786449 ODC786435:ODD786449 OMY786435:OMZ786449 OWU786435:OWV786449 PGQ786435:PGR786449 PQM786435:PQN786449 QAI786435:QAJ786449 QKE786435:QKF786449 QUA786435:QUB786449 RDW786435:RDX786449 RNS786435:RNT786449 RXO786435:RXP786449 SHK786435:SHL786449 SRG786435:SRH786449 TBC786435:TBD786449 TKY786435:TKZ786449 TUU786435:TUV786449 UEQ786435:UER786449 UOM786435:UON786449 UYI786435:UYJ786449 VIE786435:VIF786449 VSA786435:VSB786449 WBW786435:WBX786449 WLS786435:WLT786449 WVO786435:WVP786449 G851971:H851985 JC851971:JD851985 SY851971:SZ851985 ACU851971:ACV851985 AMQ851971:AMR851985 AWM851971:AWN851985 BGI851971:BGJ851985 BQE851971:BQF851985 CAA851971:CAB851985 CJW851971:CJX851985 CTS851971:CTT851985 DDO851971:DDP851985 DNK851971:DNL851985 DXG851971:DXH851985 EHC851971:EHD851985 EQY851971:EQZ851985 FAU851971:FAV851985 FKQ851971:FKR851985 FUM851971:FUN851985 GEI851971:GEJ851985 GOE851971:GOF851985 GYA851971:GYB851985 HHW851971:HHX851985 HRS851971:HRT851985 IBO851971:IBP851985 ILK851971:ILL851985 IVG851971:IVH851985 JFC851971:JFD851985 JOY851971:JOZ851985 JYU851971:JYV851985 KIQ851971:KIR851985 KSM851971:KSN851985 LCI851971:LCJ851985 LME851971:LMF851985 LWA851971:LWB851985 MFW851971:MFX851985 MPS851971:MPT851985 MZO851971:MZP851985 NJK851971:NJL851985 NTG851971:NTH851985 ODC851971:ODD851985 OMY851971:OMZ851985 OWU851971:OWV851985 PGQ851971:PGR851985 PQM851971:PQN851985 QAI851971:QAJ851985 QKE851971:QKF851985 QUA851971:QUB851985 RDW851971:RDX851985 RNS851971:RNT851985 RXO851971:RXP851985 SHK851971:SHL851985 SRG851971:SRH851985 TBC851971:TBD851985 TKY851971:TKZ851985 TUU851971:TUV851985 UEQ851971:UER851985 UOM851971:UON851985 UYI851971:UYJ851985 VIE851971:VIF851985 VSA851971:VSB851985 WBW851971:WBX851985 WLS851971:WLT851985 WVO851971:WVP851985 G917507:H917521 JC917507:JD917521 SY917507:SZ917521 ACU917507:ACV917521 AMQ917507:AMR917521 AWM917507:AWN917521 BGI917507:BGJ917521 BQE917507:BQF917521 CAA917507:CAB917521 CJW917507:CJX917521 CTS917507:CTT917521 DDO917507:DDP917521 DNK917507:DNL917521 DXG917507:DXH917521 EHC917507:EHD917521 EQY917507:EQZ917521 FAU917507:FAV917521 FKQ917507:FKR917521 FUM917507:FUN917521 GEI917507:GEJ917521 GOE917507:GOF917521 GYA917507:GYB917521 HHW917507:HHX917521 HRS917507:HRT917521 IBO917507:IBP917521 ILK917507:ILL917521 IVG917507:IVH917521 JFC917507:JFD917521 JOY917507:JOZ917521 JYU917507:JYV917521 KIQ917507:KIR917521 KSM917507:KSN917521 LCI917507:LCJ917521 LME917507:LMF917521 LWA917507:LWB917521 MFW917507:MFX917521 MPS917507:MPT917521 MZO917507:MZP917521 NJK917507:NJL917521 NTG917507:NTH917521 ODC917507:ODD917521 OMY917507:OMZ917521 OWU917507:OWV917521 PGQ917507:PGR917521 PQM917507:PQN917521 QAI917507:QAJ917521 QKE917507:QKF917521 QUA917507:QUB917521 RDW917507:RDX917521 RNS917507:RNT917521 RXO917507:RXP917521 SHK917507:SHL917521 SRG917507:SRH917521 TBC917507:TBD917521 TKY917507:TKZ917521 TUU917507:TUV917521 UEQ917507:UER917521 UOM917507:UON917521 UYI917507:UYJ917521 VIE917507:VIF917521 VSA917507:VSB917521 WBW917507:WBX917521 WLS917507:WLT917521 WVO917507:WVP917521 G983043:H983057 JC983043:JD983057 SY983043:SZ983057 ACU983043:ACV983057 AMQ983043:AMR983057 AWM983043:AWN983057 BGI983043:BGJ983057 BQE983043:BQF983057 CAA983043:CAB983057 CJW983043:CJX983057 CTS983043:CTT983057 DDO983043:DDP983057 DNK983043:DNL983057 DXG983043:DXH983057 EHC983043:EHD983057 EQY983043:EQZ983057 FAU983043:FAV983057 FKQ983043:FKR983057 FUM983043:FUN983057 GEI983043:GEJ983057 GOE983043:GOF983057 GYA983043:GYB983057 HHW983043:HHX983057 HRS983043:HRT983057 IBO983043:IBP983057 ILK983043:ILL983057 IVG983043:IVH983057 JFC983043:JFD983057 JOY983043:JOZ983057 JYU983043:JYV983057 KIQ983043:KIR983057 KSM983043:KSN983057 LCI983043:LCJ983057 LME983043:LMF983057 LWA983043:LWB983057 MFW983043:MFX983057 MPS983043:MPT983057 MZO983043:MZP983057 NJK983043:NJL983057 NTG983043:NTH983057 ODC983043:ODD983057 OMY983043:OMZ983057 OWU983043:OWV983057 PGQ983043:PGR983057 PQM983043:PQN983057 QAI983043:QAJ983057 QKE983043:QKF983057 QUA983043:QUB983057 RDW983043:RDX983057 RNS983043:RNT983057 RXO983043:RXP983057 SHK983043:SHL983057 SRG983043:SRH983057 TBC983043:TBD983057 TKY983043:TKZ983057 TUU983043:TUV983057 UEQ983043:UER983057 UOM983043:UON983057 UYI983043:UYJ983057 VIE983043:VIF983057 VSA983043:VSB983057 WBW983043:WBX983057 WLS983043:WLT983057 C8">
      <formula1>4</formula1>
    </dataValidation>
    <dataValidation type="whole" allowBlank="1" showInputMessage="1" showErrorMessage="1" error="Operating transfers cannot be made between an agency and university/component unit" sqref="E28">
      <formula1>0</formula1>
      <formula2>9999</formula2>
    </dataValidation>
  </dataValidations>
  <hyperlinks>
    <hyperlink ref="A35" location="Instructions550555" display="550 Instructions"/>
    <hyperlink ref="A36" location="TransfersPurposeandUse" display="Transfer Accounts - Purpose and Use"/>
  </hyperlinks>
  <printOptions horizontalCentered="1"/>
  <pageMargins left="0.5" right="0.5" top="0.75" bottom="0.5" header="0.5" footer="0.5"/>
  <pageSetup orientation="landscape" blackAndWhite="1" r:id="rId1"/>
  <headerFooter alignWithMargins="0">
    <oddFooter>&amp;R&amp;A</oddFooter>
  </headerFooter>
  <ignoredErrors>
    <ignoredError sqref="I6:I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S247"/>
  <sheetViews>
    <sheetView showGridLines="0" zoomScaleNormal="100" workbookViewId="0">
      <selection sqref="A1:K1"/>
    </sheetView>
  </sheetViews>
  <sheetFormatPr defaultRowHeight="15.75"/>
  <cols>
    <col min="1" max="1" width="13.42578125" style="115" bestFit="1" customWidth="1"/>
    <col min="2" max="2" width="1.42578125" style="115" customWidth="1"/>
    <col min="3" max="3" width="15.42578125" style="115" customWidth="1"/>
    <col min="4" max="4" width="1.7109375" style="115" customWidth="1"/>
    <col min="5" max="5" width="23.85546875" style="115" customWidth="1"/>
    <col min="6" max="6" width="1.7109375" style="115" customWidth="1"/>
    <col min="7" max="7" width="13.140625" style="115" customWidth="1"/>
    <col min="8" max="8" width="1.7109375" style="115" customWidth="1"/>
    <col min="9" max="9" width="12.7109375" style="115" customWidth="1"/>
    <col min="10" max="10" width="1.7109375" style="115" customWidth="1"/>
    <col min="11" max="11" width="33" style="115" customWidth="1"/>
    <col min="12" max="12" width="4.7109375" style="115" customWidth="1"/>
    <col min="13" max="13" width="5.85546875" style="115" hidden="1" customWidth="1"/>
    <col min="14" max="14" width="2" style="115" hidden="1" customWidth="1"/>
    <col min="15" max="18" width="5.85546875" style="115" hidden="1" customWidth="1"/>
    <col min="19" max="19" width="6.42578125" style="115" hidden="1" customWidth="1"/>
    <col min="20" max="257" width="9.140625" style="115"/>
    <col min="258" max="258" width="0" style="115" hidden="1" customWidth="1"/>
    <col min="259" max="259" width="15.42578125" style="115" customWidth="1"/>
    <col min="260" max="260" width="1.7109375" style="115" customWidth="1"/>
    <col min="261" max="261" width="22.5703125" style="115" customWidth="1"/>
    <col min="262" max="262" width="1.7109375" style="115" customWidth="1"/>
    <col min="263" max="263" width="17.42578125" style="115" customWidth="1"/>
    <col min="264" max="264" width="1.7109375" style="115" customWidth="1"/>
    <col min="265" max="265" width="14.85546875" style="115" customWidth="1"/>
    <col min="266" max="266" width="1.7109375" style="115" customWidth="1"/>
    <col min="267" max="267" width="28.5703125" style="115" customWidth="1"/>
    <col min="268" max="268" width="4.7109375" style="115" customWidth="1"/>
    <col min="269" max="275" width="0" style="115" hidden="1" customWidth="1"/>
    <col min="276" max="513" width="9.140625" style="115"/>
    <col min="514" max="514" width="0" style="115" hidden="1" customWidth="1"/>
    <col min="515" max="515" width="15.42578125" style="115" customWidth="1"/>
    <col min="516" max="516" width="1.7109375" style="115" customWidth="1"/>
    <col min="517" max="517" width="22.5703125" style="115" customWidth="1"/>
    <col min="518" max="518" width="1.7109375" style="115" customWidth="1"/>
    <col min="519" max="519" width="17.42578125" style="115" customWidth="1"/>
    <col min="520" max="520" width="1.7109375" style="115" customWidth="1"/>
    <col min="521" max="521" width="14.85546875" style="115" customWidth="1"/>
    <col min="522" max="522" width="1.7109375" style="115" customWidth="1"/>
    <col min="523" max="523" width="28.5703125" style="115" customWidth="1"/>
    <col min="524" max="524" width="4.7109375" style="115" customWidth="1"/>
    <col min="525" max="531" width="0" style="115" hidden="1" customWidth="1"/>
    <col min="532" max="769" width="9.140625" style="115"/>
    <col min="770" max="770" width="0" style="115" hidden="1" customWidth="1"/>
    <col min="771" max="771" width="15.42578125" style="115" customWidth="1"/>
    <col min="772" max="772" width="1.7109375" style="115" customWidth="1"/>
    <col min="773" max="773" width="22.5703125" style="115" customWidth="1"/>
    <col min="774" max="774" width="1.7109375" style="115" customWidth="1"/>
    <col min="775" max="775" width="17.42578125" style="115" customWidth="1"/>
    <col min="776" max="776" width="1.7109375" style="115" customWidth="1"/>
    <col min="777" max="777" width="14.85546875" style="115" customWidth="1"/>
    <col min="778" max="778" width="1.7109375" style="115" customWidth="1"/>
    <col min="779" max="779" width="28.5703125" style="115" customWidth="1"/>
    <col min="780" max="780" width="4.7109375" style="115" customWidth="1"/>
    <col min="781" max="787" width="0" style="115" hidden="1" customWidth="1"/>
    <col min="788" max="1025" width="9.140625" style="115"/>
    <col min="1026" max="1026" width="0" style="115" hidden="1" customWidth="1"/>
    <col min="1027" max="1027" width="15.42578125" style="115" customWidth="1"/>
    <col min="1028" max="1028" width="1.7109375" style="115" customWidth="1"/>
    <col min="1029" max="1029" width="22.5703125" style="115" customWidth="1"/>
    <col min="1030" max="1030" width="1.7109375" style="115" customWidth="1"/>
    <col min="1031" max="1031" width="17.42578125" style="115" customWidth="1"/>
    <col min="1032" max="1032" width="1.7109375" style="115" customWidth="1"/>
    <col min="1033" max="1033" width="14.85546875" style="115" customWidth="1"/>
    <col min="1034" max="1034" width="1.7109375" style="115" customWidth="1"/>
    <col min="1035" max="1035" width="28.5703125" style="115" customWidth="1"/>
    <col min="1036" max="1036" width="4.7109375" style="115" customWidth="1"/>
    <col min="1037" max="1043" width="0" style="115" hidden="1" customWidth="1"/>
    <col min="1044" max="1281" width="9.140625" style="115"/>
    <col min="1282" max="1282" width="0" style="115" hidden="1" customWidth="1"/>
    <col min="1283" max="1283" width="15.42578125" style="115" customWidth="1"/>
    <col min="1284" max="1284" width="1.7109375" style="115" customWidth="1"/>
    <col min="1285" max="1285" width="22.5703125" style="115" customWidth="1"/>
    <col min="1286" max="1286" width="1.7109375" style="115" customWidth="1"/>
    <col min="1287" max="1287" width="17.42578125" style="115" customWidth="1"/>
    <col min="1288" max="1288" width="1.7109375" style="115" customWidth="1"/>
    <col min="1289" max="1289" width="14.85546875" style="115" customWidth="1"/>
    <col min="1290" max="1290" width="1.7109375" style="115" customWidth="1"/>
    <col min="1291" max="1291" width="28.5703125" style="115" customWidth="1"/>
    <col min="1292" max="1292" width="4.7109375" style="115" customWidth="1"/>
    <col min="1293" max="1299" width="0" style="115" hidden="1" customWidth="1"/>
    <col min="1300" max="1537" width="9.140625" style="115"/>
    <col min="1538" max="1538" width="0" style="115" hidden="1" customWidth="1"/>
    <col min="1539" max="1539" width="15.42578125" style="115" customWidth="1"/>
    <col min="1540" max="1540" width="1.7109375" style="115" customWidth="1"/>
    <col min="1541" max="1541" width="22.5703125" style="115" customWidth="1"/>
    <col min="1542" max="1542" width="1.7109375" style="115" customWidth="1"/>
    <col min="1543" max="1543" width="17.42578125" style="115" customWidth="1"/>
    <col min="1544" max="1544" width="1.7109375" style="115" customWidth="1"/>
    <col min="1545" max="1545" width="14.85546875" style="115" customWidth="1"/>
    <col min="1546" max="1546" width="1.7109375" style="115" customWidth="1"/>
    <col min="1547" max="1547" width="28.5703125" style="115" customWidth="1"/>
    <col min="1548" max="1548" width="4.7109375" style="115" customWidth="1"/>
    <col min="1549" max="1555" width="0" style="115" hidden="1" customWidth="1"/>
    <col min="1556" max="1793" width="9.140625" style="115"/>
    <col min="1794" max="1794" width="0" style="115" hidden="1" customWidth="1"/>
    <col min="1795" max="1795" width="15.42578125" style="115" customWidth="1"/>
    <col min="1796" max="1796" width="1.7109375" style="115" customWidth="1"/>
    <col min="1797" max="1797" width="22.5703125" style="115" customWidth="1"/>
    <col min="1798" max="1798" width="1.7109375" style="115" customWidth="1"/>
    <col min="1799" max="1799" width="17.42578125" style="115" customWidth="1"/>
    <col min="1800" max="1800" width="1.7109375" style="115" customWidth="1"/>
    <col min="1801" max="1801" width="14.85546875" style="115" customWidth="1"/>
    <col min="1802" max="1802" width="1.7109375" style="115" customWidth="1"/>
    <col min="1803" max="1803" width="28.5703125" style="115" customWidth="1"/>
    <col min="1804" max="1804" width="4.7109375" style="115" customWidth="1"/>
    <col min="1805" max="1811" width="0" style="115" hidden="1" customWidth="1"/>
    <col min="1812" max="2049" width="9.140625" style="115"/>
    <col min="2050" max="2050" width="0" style="115" hidden="1" customWidth="1"/>
    <col min="2051" max="2051" width="15.42578125" style="115" customWidth="1"/>
    <col min="2052" max="2052" width="1.7109375" style="115" customWidth="1"/>
    <col min="2053" max="2053" width="22.5703125" style="115" customWidth="1"/>
    <col min="2054" max="2054" width="1.7109375" style="115" customWidth="1"/>
    <col min="2055" max="2055" width="17.42578125" style="115" customWidth="1"/>
    <col min="2056" max="2056" width="1.7109375" style="115" customWidth="1"/>
    <col min="2057" max="2057" width="14.85546875" style="115" customWidth="1"/>
    <col min="2058" max="2058" width="1.7109375" style="115" customWidth="1"/>
    <col min="2059" max="2059" width="28.5703125" style="115" customWidth="1"/>
    <col min="2060" max="2060" width="4.7109375" style="115" customWidth="1"/>
    <col min="2061" max="2067" width="0" style="115" hidden="1" customWidth="1"/>
    <col min="2068" max="2305" width="9.140625" style="115"/>
    <col min="2306" max="2306" width="0" style="115" hidden="1" customWidth="1"/>
    <col min="2307" max="2307" width="15.42578125" style="115" customWidth="1"/>
    <col min="2308" max="2308" width="1.7109375" style="115" customWidth="1"/>
    <col min="2309" max="2309" width="22.5703125" style="115" customWidth="1"/>
    <col min="2310" max="2310" width="1.7109375" style="115" customWidth="1"/>
    <col min="2311" max="2311" width="17.42578125" style="115" customWidth="1"/>
    <col min="2312" max="2312" width="1.7109375" style="115" customWidth="1"/>
    <col min="2313" max="2313" width="14.85546875" style="115" customWidth="1"/>
    <col min="2314" max="2314" width="1.7109375" style="115" customWidth="1"/>
    <col min="2315" max="2315" width="28.5703125" style="115" customWidth="1"/>
    <col min="2316" max="2316" width="4.7109375" style="115" customWidth="1"/>
    <col min="2317" max="2323" width="0" style="115" hidden="1" customWidth="1"/>
    <col min="2324" max="2561" width="9.140625" style="115"/>
    <col min="2562" max="2562" width="0" style="115" hidden="1" customWidth="1"/>
    <col min="2563" max="2563" width="15.42578125" style="115" customWidth="1"/>
    <col min="2564" max="2564" width="1.7109375" style="115" customWidth="1"/>
    <col min="2565" max="2565" width="22.5703125" style="115" customWidth="1"/>
    <col min="2566" max="2566" width="1.7109375" style="115" customWidth="1"/>
    <col min="2567" max="2567" width="17.42578125" style="115" customWidth="1"/>
    <col min="2568" max="2568" width="1.7109375" style="115" customWidth="1"/>
    <col min="2569" max="2569" width="14.85546875" style="115" customWidth="1"/>
    <col min="2570" max="2570" width="1.7109375" style="115" customWidth="1"/>
    <col min="2571" max="2571" width="28.5703125" style="115" customWidth="1"/>
    <col min="2572" max="2572" width="4.7109375" style="115" customWidth="1"/>
    <col min="2573" max="2579" width="0" style="115" hidden="1" customWidth="1"/>
    <col min="2580" max="2817" width="9.140625" style="115"/>
    <col min="2818" max="2818" width="0" style="115" hidden="1" customWidth="1"/>
    <col min="2819" max="2819" width="15.42578125" style="115" customWidth="1"/>
    <col min="2820" max="2820" width="1.7109375" style="115" customWidth="1"/>
    <col min="2821" max="2821" width="22.5703125" style="115" customWidth="1"/>
    <col min="2822" max="2822" width="1.7109375" style="115" customWidth="1"/>
    <col min="2823" max="2823" width="17.42578125" style="115" customWidth="1"/>
    <col min="2824" max="2824" width="1.7109375" style="115" customWidth="1"/>
    <col min="2825" max="2825" width="14.85546875" style="115" customWidth="1"/>
    <col min="2826" max="2826" width="1.7109375" style="115" customWidth="1"/>
    <col min="2827" max="2827" width="28.5703125" style="115" customWidth="1"/>
    <col min="2828" max="2828" width="4.7109375" style="115" customWidth="1"/>
    <col min="2829" max="2835" width="0" style="115" hidden="1" customWidth="1"/>
    <col min="2836" max="3073" width="9.140625" style="115"/>
    <col min="3074" max="3074" width="0" style="115" hidden="1" customWidth="1"/>
    <col min="3075" max="3075" width="15.42578125" style="115" customWidth="1"/>
    <col min="3076" max="3076" width="1.7109375" style="115" customWidth="1"/>
    <col min="3077" max="3077" width="22.5703125" style="115" customWidth="1"/>
    <col min="3078" max="3078" width="1.7109375" style="115" customWidth="1"/>
    <col min="3079" max="3079" width="17.42578125" style="115" customWidth="1"/>
    <col min="3080" max="3080" width="1.7109375" style="115" customWidth="1"/>
    <col min="3081" max="3081" width="14.85546875" style="115" customWidth="1"/>
    <col min="3082" max="3082" width="1.7109375" style="115" customWidth="1"/>
    <col min="3083" max="3083" width="28.5703125" style="115" customWidth="1"/>
    <col min="3084" max="3084" width="4.7109375" style="115" customWidth="1"/>
    <col min="3085" max="3091" width="0" style="115" hidden="1" customWidth="1"/>
    <col min="3092" max="3329" width="9.140625" style="115"/>
    <col min="3330" max="3330" width="0" style="115" hidden="1" customWidth="1"/>
    <col min="3331" max="3331" width="15.42578125" style="115" customWidth="1"/>
    <col min="3332" max="3332" width="1.7109375" style="115" customWidth="1"/>
    <col min="3333" max="3333" width="22.5703125" style="115" customWidth="1"/>
    <col min="3334" max="3334" width="1.7109375" style="115" customWidth="1"/>
    <col min="3335" max="3335" width="17.42578125" style="115" customWidth="1"/>
    <col min="3336" max="3336" width="1.7109375" style="115" customWidth="1"/>
    <col min="3337" max="3337" width="14.85546875" style="115" customWidth="1"/>
    <col min="3338" max="3338" width="1.7109375" style="115" customWidth="1"/>
    <col min="3339" max="3339" width="28.5703125" style="115" customWidth="1"/>
    <col min="3340" max="3340" width="4.7109375" style="115" customWidth="1"/>
    <col min="3341" max="3347" width="0" style="115" hidden="1" customWidth="1"/>
    <col min="3348" max="3585" width="9.140625" style="115"/>
    <col min="3586" max="3586" width="0" style="115" hidden="1" customWidth="1"/>
    <col min="3587" max="3587" width="15.42578125" style="115" customWidth="1"/>
    <col min="3588" max="3588" width="1.7109375" style="115" customWidth="1"/>
    <col min="3589" max="3589" width="22.5703125" style="115" customWidth="1"/>
    <col min="3590" max="3590" width="1.7109375" style="115" customWidth="1"/>
    <col min="3591" max="3591" width="17.42578125" style="115" customWidth="1"/>
    <col min="3592" max="3592" width="1.7109375" style="115" customWidth="1"/>
    <col min="3593" max="3593" width="14.85546875" style="115" customWidth="1"/>
    <col min="3594" max="3594" width="1.7109375" style="115" customWidth="1"/>
    <col min="3595" max="3595" width="28.5703125" style="115" customWidth="1"/>
    <col min="3596" max="3596" width="4.7109375" style="115" customWidth="1"/>
    <col min="3597" max="3603" width="0" style="115" hidden="1" customWidth="1"/>
    <col min="3604" max="3841" width="9.140625" style="115"/>
    <col min="3842" max="3842" width="0" style="115" hidden="1" customWidth="1"/>
    <col min="3843" max="3843" width="15.42578125" style="115" customWidth="1"/>
    <col min="3844" max="3844" width="1.7109375" style="115" customWidth="1"/>
    <col min="3845" max="3845" width="22.5703125" style="115" customWidth="1"/>
    <col min="3846" max="3846" width="1.7109375" style="115" customWidth="1"/>
    <col min="3847" max="3847" width="17.42578125" style="115" customWidth="1"/>
    <col min="3848" max="3848" width="1.7109375" style="115" customWidth="1"/>
    <col min="3849" max="3849" width="14.85546875" style="115" customWidth="1"/>
    <col min="3850" max="3850" width="1.7109375" style="115" customWidth="1"/>
    <col min="3851" max="3851" width="28.5703125" style="115" customWidth="1"/>
    <col min="3852" max="3852" width="4.7109375" style="115" customWidth="1"/>
    <col min="3853" max="3859" width="0" style="115" hidden="1" customWidth="1"/>
    <col min="3860" max="4097" width="9.140625" style="115"/>
    <col min="4098" max="4098" width="0" style="115" hidden="1" customWidth="1"/>
    <col min="4099" max="4099" width="15.42578125" style="115" customWidth="1"/>
    <col min="4100" max="4100" width="1.7109375" style="115" customWidth="1"/>
    <col min="4101" max="4101" width="22.5703125" style="115" customWidth="1"/>
    <col min="4102" max="4102" width="1.7109375" style="115" customWidth="1"/>
    <col min="4103" max="4103" width="17.42578125" style="115" customWidth="1"/>
    <col min="4104" max="4104" width="1.7109375" style="115" customWidth="1"/>
    <col min="4105" max="4105" width="14.85546875" style="115" customWidth="1"/>
    <col min="4106" max="4106" width="1.7109375" style="115" customWidth="1"/>
    <col min="4107" max="4107" width="28.5703125" style="115" customWidth="1"/>
    <col min="4108" max="4108" width="4.7109375" style="115" customWidth="1"/>
    <col min="4109" max="4115" width="0" style="115" hidden="1" customWidth="1"/>
    <col min="4116" max="4353" width="9.140625" style="115"/>
    <col min="4354" max="4354" width="0" style="115" hidden="1" customWidth="1"/>
    <col min="4355" max="4355" width="15.42578125" style="115" customWidth="1"/>
    <col min="4356" max="4356" width="1.7109375" style="115" customWidth="1"/>
    <col min="4357" max="4357" width="22.5703125" style="115" customWidth="1"/>
    <col min="4358" max="4358" width="1.7109375" style="115" customWidth="1"/>
    <col min="4359" max="4359" width="17.42578125" style="115" customWidth="1"/>
    <col min="4360" max="4360" width="1.7109375" style="115" customWidth="1"/>
    <col min="4361" max="4361" width="14.85546875" style="115" customWidth="1"/>
    <col min="4362" max="4362" width="1.7109375" style="115" customWidth="1"/>
    <col min="4363" max="4363" width="28.5703125" style="115" customWidth="1"/>
    <col min="4364" max="4364" width="4.7109375" style="115" customWidth="1"/>
    <col min="4365" max="4371" width="0" style="115" hidden="1" customWidth="1"/>
    <col min="4372" max="4609" width="9.140625" style="115"/>
    <col min="4610" max="4610" width="0" style="115" hidden="1" customWidth="1"/>
    <col min="4611" max="4611" width="15.42578125" style="115" customWidth="1"/>
    <col min="4612" max="4612" width="1.7109375" style="115" customWidth="1"/>
    <col min="4613" max="4613" width="22.5703125" style="115" customWidth="1"/>
    <col min="4614" max="4614" width="1.7109375" style="115" customWidth="1"/>
    <col min="4615" max="4615" width="17.42578125" style="115" customWidth="1"/>
    <col min="4616" max="4616" width="1.7109375" style="115" customWidth="1"/>
    <col min="4617" max="4617" width="14.85546875" style="115" customWidth="1"/>
    <col min="4618" max="4618" width="1.7109375" style="115" customWidth="1"/>
    <col min="4619" max="4619" width="28.5703125" style="115" customWidth="1"/>
    <col min="4620" max="4620" width="4.7109375" style="115" customWidth="1"/>
    <col min="4621" max="4627" width="0" style="115" hidden="1" customWidth="1"/>
    <col min="4628" max="4865" width="9.140625" style="115"/>
    <col min="4866" max="4866" width="0" style="115" hidden="1" customWidth="1"/>
    <col min="4867" max="4867" width="15.42578125" style="115" customWidth="1"/>
    <col min="4868" max="4868" width="1.7109375" style="115" customWidth="1"/>
    <col min="4869" max="4869" width="22.5703125" style="115" customWidth="1"/>
    <col min="4870" max="4870" width="1.7109375" style="115" customWidth="1"/>
    <col min="4871" max="4871" width="17.42578125" style="115" customWidth="1"/>
    <col min="4872" max="4872" width="1.7109375" style="115" customWidth="1"/>
    <col min="4873" max="4873" width="14.85546875" style="115" customWidth="1"/>
    <col min="4874" max="4874" width="1.7109375" style="115" customWidth="1"/>
    <col min="4875" max="4875" width="28.5703125" style="115" customWidth="1"/>
    <col min="4876" max="4876" width="4.7109375" style="115" customWidth="1"/>
    <col min="4877" max="4883" width="0" style="115" hidden="1" customWidth="1"/>
    <col min="4884" max="5121" width="9.140625" style="115"/>
    <col min="5122" max="5122" width="0" style="115" hidden="1" customWidth="1"/>
    <col min="5123" max="5123" width="15.42578125" style="115" customWidth="1"/>
    <col min="5124" max="5124" width="1.7109375" style="115" customWidth="1"/>
    <col min="5125" max="5125" width="22.5703125" style="115" customWidth="1"/>
    <col min="5126" max="5126" width="1.7109375" style="115" customWidth="1"/>
    <col min="5127" max="5127" width="17.42578125" style="115" customWidth="1"/>
    <col min="5128" max="5128" width="1.7109375" style="115" customWidth="1"/>
    <col min="5129" max="5129" width="14.85546875" style="115" customWidth="1"/>
    <col min="5130" max="5130" width="1.7109375" style="115" customWidth="1"/>
    <col min="5131" max="5131" width="28.5703125" style="115" customWidth="1"/>
    <col min="5132" max="5132" width="4.7109375" style="115" customWidth="1"/>
    <col min="5133" max="5139" width="0" style="115" hidden="1" customWidth="1"/>
    <col min="5140" max="5377" width="9.140625" style="115"/>
    <col min="5378" max="5378" width="0" style="115" hidden="1" customWidth="1"/>
    <col min="5379" max="5379" width="15.42578125" style="115" customWidth="1"/>
    <col min="5380" max="5380" width="1.7109375" style="115" customWidth="1"/>
    <col min="5381" max="5381" width="22.5703125" style="115" customWidth="1"/>
    <col min="5382" max="5382" width="1.7109375" style="115" customWidth="1"/>
    <col min="5383" max="5383" width="17.42578125" style="115" customWidth="1"/>
    <col min="5384" max="5384" width="1.7109375" style="115" customWidth="1"/>
    <col min="5385" max="5385" width="14.85546875" style="115" customWidth="1"/>
    <col min="5386" max="5386" width="1.7109375" style="115" customWidth="1"/>
    <col min="5387" max="5387" width="28.5703125" style="115" customWidth="1"/>
    <col min="5388" max="5388" width="4.7109375" style="115" customWidth="1"/>
    <col min="5389" max="5395" width="0" style="115" hidden="1" customWidth="1"/>
    <col min="5396" max="5633" width="9.140625" style="115"/>
    <col min="5634" max="5634" width="0" style="115" hidden="1" customWidth="1"/>
    <col min="5635" max="5635" width="15.42578125" style="115" customWidth="1"/>
    <col min="5636" max="5636" width="1.7109375" style="115" customWidth="1"/>
    <col min="5637" max="5637" width="22.5703125" style="115" customWidth="1"/>
    <col min="5638" max="5638" width="1.7109375" style="115" customWidth="1"/>
    <col min="5639" max="5639" width="17.42578125" style="115" customWidth="1"/>
    <col min="5640" max="5640" width="1.7109375" style="115" customWidth="1"/>
    <col min="5641" max="5641" width="14.85546875" style="115" customWidth="1"/>
    <col min="5642" max="5642" width="1.7109375" style="115" customWidth="1"/>
    <col min="5643" max="5643" width="28.5703125" style="115" customWidth="1"/>
    <col min="5644" max="5644" width="4.7109375" style="115" customWidth="1"/>
    <col min="5645" max="5651" width="0" style="115" hidden="1" customWidth="1"/>
    <col min="5652" max="5889" width="9.140625" style="115"/>
    <col min="5890" max="5890" width="0" style="115" hidden="1" customWidth="1"/>
    <col min="5891" max="5891" width="15.42578125" style="115" customWidth="1"/>
    <col min="5892" max="5892" width="1.7109375" style="115" customWidth="1"/>
    <col min="5893" max="5893" width="22.5703125" style="115" customWidth="1"/>
    <col min="5894" max="5894" width="1.7109375" style="115" customWidth="1"/>
    <col min="5895" max="5895" width="17.42578125" style="115" customWidth="1"/>
    <col min="5896" max="5896" width="1.7109375" style="115" customWidth="1"/>
    <col min="5897" max="5897" width="14.85546875" style="115" customWidth="1"/>
    <col min="5898" max="5898" width="1.7109375" style="115" customWidth="1"/>
    <col min="5899" max="5899" width="28.5703125" style="115" customWidth="1"/>
    <col min="5900" max="5900" width="4.7109375" style="115" customWidth="1"/>
    <col min="5901" max="5907" width="0" style="115" hidden="1" customWidth="1"/>
    <col min="5908" max="6145" width="9.140625" style="115"/>
    <col min="6146" max="6146" width="0" style="115" hidden="1" customWidth="1"/>
    <col min="6147" max="6147" width="15.42578125" style="115" customWidth="1"/>
    <col min="6148" max="6148" width="1.7109375" style="115" customWidth="1"/>
    <col min="6149" max="6149" width="22.5703125" style="115" customWidth="1"/>
    <col min="6150" max="6150" width="1.7109375" style="115" customWidth="1"/>
    <col min="6151" max="6151" width="17.42578125" style="115" customWidth="1"/>
    <col min="6152" max="6152" width="1.7109375" style="115" customWidth="1"/>
    <col min="6153" max="6153" width="14.85546875" style="115" customWidth="1"/>
    <col min="6154" max="6154" width="1.7109375" style="115" customWidth="1"/>
    <col min="6155" max="6155" width="28.5703125" style="115" customWidth="1"/>
    <col min="6156" max="6156" width="4.7109375" style="115" customWidth="1"/>
    <col min="6157" max="6163" width="0" style="115" hidden="1" customWidth="1"/>
    <col min="6164" max="6401" width="9.140625" style="115"/>
    <col min="6402" max="6402" width="0" style="115" hidden="1" customWidth="1"/>
    <col min="6403" max="6403" width="15.42578125" style="115" customWidth="1"/>
    <col min="6404" max="6404" width="1.7109375" style="115" customWidth="1"/>
    <col min="6405" max="6405" width="22.5703125" style="115" customWidth="1"/>
    <col min="6406" max="6406" width="1.7109375" style="115" customWidth="1"/>
    <col min="6407" max="6407" width="17.42578125" style="115" customWidth="1"/>
    <col min="6408" max="6408" width="1.7109375" style="115" customWidth="1"/>
    <col min="6409" max="6409" width="14.85546875" style="115" customWidth="1"/>
    <col min="6410" max="6410" width="1.7109375" style="115" customWidth="1"/>
    <col min="6411" max="6411" width="28.5703125" style="115" customWidth="1"/>
    <col min="6412" max="6412" width="4.7109375" style="115" customWidth="1"/>
    <col min="6413" max="6419" width="0" style="115" hidden="1" customWidth="1"/>
    <col min="6420" max="6657" width="9.140625" style="115"/>
    <col min="6658" max="6658" width="0" style="115" hidden="1" customWidth="1"/>
    <col min="6659" max="6659" width="15.42578125" style="115" customWidth="1"/>
    <col min="6660" max="6660" width="1.7109375" style="115" customWidth="1"/>
    <col min="6661" max="6661" width="22.5703125" style="115" customWidth="1"/>
    <col min="6662" max="6662" width="1.7109375" style="115" customWidth="1"/>
    <col min="6663" max="6663" width="17.42578125" style="115" customWidth="1"/>
    <col min="6664" max="6664" width="1.7109375" style="115" customWidth="1"/>
    <col min="6665" max="6665" width="14.85546875" style="115" customWidth="1"/>
    <col min="6666" max="6666" width="1.7109375" style="115" customWidth="1"/>
    <col min="6667" max="6667" width="28.5703125" style="115" customWidth="1"/>
    <col min="6668" max="6668" width="4.7109375" style="115" customWidth="1"/>
    <col min="6669" max="6675" width="0" style="115" hidden="1" customWidth="1"/>
    <col min="6676" max="6913" width="9.140625" style="115"/>
    <col min="6914" max="6914" width="0" style="115" hidden="1" customWidth="1"/>
    <col min="6915" max="6915" width="15.42578125" style="115" customWidth="1"/>
    <col min="6916" max="6916" width="1.7109375" style="115" customWidth="1"/>
    <col min="6917" max="6917" width="22.5703125" style="115" customWidth="1"/>
    <col min="6918" max="6918" width="1.7109375" style="115" customWidth="1"/>
    <col min="6919" max="6919" width="17.42578125" style="115" customWidth="1"/>
    <col min="6920" max="6920" width="1.7109375" style="115" customWidth="1"/>
    <col min="6921" max="6921" width="14.85546875" style="115" customWidth="1"/>
    <col min="6922" max="6922" width="1.7109375" style="115" customWidth="1"/>
    <col min="6923" max="6923" width="28.5703125" style="115" customWidth="1"/>
    <col min="6924" max="6924" width="4.7109375" style="115" customWidth="1"/>
    <col min="6925" max="6931" width="0" style="115" hidden="1" customWidth="1"/>
    <col min="6932" max="7169" width="9.140625" style="115"/>
    <col min="7170" max="7170" width="0" style="115" hidden="1" customWidth="1"/>
    <col min="7171" max="7171" width="15.42578125" style="115" customWidth="1"/>
    <col min="7172" max="7172" width="1.7109375" style="115" customWidth="1"/>
    <col min="7173" max="7173" width="22.5703125" style="115" customWidth="1"/>
    <col min="7174" max="7174" width="1.7109375" style="115" customWidth="1"/>
    <col min="7175" max="7175" width="17.42578125" style="115" customWidth="1"/>
    <col min="7176" max="7176" width="1.7109375" style="115" customWidth="1"/>
    <col min="7177" max="7177" width="14.85546875" style="115" customWidth="1"/>
    <col min="7178" max="7178" width="1.7109375" style="115" customWidth="1"/>
    <col min="7179" max="7179" width="28.5703125" style="115" customWidth="1"/>
    <col min="7180" max="7180" width="4.7109375" style="115" customWidth="1"/>
    <col min="7181" max="7187" width="0" style="115" hidden="1" customWidth="1"/>
    <col min="7188" max="7425" width="9.140625" style="115"/>
    <col min="7426" max="7426" width="0" style="115" hidden="1" customWidth="1"/>
    <col min="7427" max="7427" width="15.42578125" style="115" customWidth="1"/>
    <col min="7428" max="7428" width="1.7109375" style="115" customWidth="1"/>
    <col min="7429" max="7429" width="22.5703125" style="115" customWidth="1"/>
    <col min="7430" max="7430" width="1.7109375" style="115" customWidth="1"/>
    <col min="7431" max="7431" width="17.42578125" style="115" customWidth="1"/>
    <col min="7432" max="7432" width="1.7109375" style="115" customWidth="1"/>
    <col min="7433" max="7433" width="14.85546875" style="115" customWidth="1"/>
    <col min="7434" max="7434" width="1.7109375" style="115" customWidth="1"/>
    <col min="7435" max="7435" width="28.5703125" style="115" customWidth="1"/>
    <col min="7436" max="7436" width="4.7109375" style="115" customWidth="1"/>
    <col min="7437" max="7443" width="0" style="115" hidden="1" customWidth="1"/>
    <col min="7444" max="7681" width="9.140625" style="115"/>
    <col min="7682" max="7682" width="0" style="115" hidden="1" customWidth="1"/>
    <col min="7683" max="7683" width="15.42578125" style="115" customWidth="1"/>
    <col min="7684" max="7684" width="1.7109375" style="115" customWidth="1"/>
    <col min="7685" max="7685" width="22.5703125" style="115" customWidth="1"/>
    <col min="7686" max="7686" width="1.7109375" style="115" customWidth="1"/>
    <col min="7687" max="7687" width="17.42578125" style="115" customWidth="1"/>
    <col min="7688" max="7688" width="1.7109375" style="115" customWidth="1"/>
    <col min="7689" max="7689" width="14.85546875" style="115" customWidth="1"/>
    <col min="7690" max="7690" width="1.7109375" style="115" customWidth="1"/>
    <col min="7691" max="7691" width="28.5703125" style="115" customWidth="1"/>
    <col min="7692" max="7692" width="4.7109375" style="115" customWidth="1"/>
    <col min="7693" max="7699" width="0" style="115" hidden="1" customWidth="1"/>
    <col min="7700" max="7937" width="9.140625" style="115"/>
    <col min="7938" max="7938" width="0" style="115" hidden="1" customWidth="1"/>
    <col min="7939" max="7939" width="15.42578125" style="115" customWidth="1"/>
    <col min="7940" max="7940" width="1.7109375" style="115" customWidth="1"/>
    <col min="7941" max="7941" width="22.5703125" style="115" customWidth="1"/>
    <col min="7942" max="7942" width="1.7109375" style="115" customWidth="1"/>
    <col min="7943" max="7943" width="17.42578125" style="115" customWidth="1"/>
    <col min="7944" max="7944" width="1.7109375" style="115" customWidth="1"/>
    <col min="7945" max="7945" width="14.85546875" style="115" customWidth="1"/>
    <col min="7946" max="7946" width="1.7109375" style="115" customWidth="1"/>
    <col min="7947" max="7947" width="28.5703125" style="115" customWidth="1"/>
    <col min="7948" max="7948" width="4.7109375" style="115" customWidth="1"/>
    <col min="7949" max="7955" width="0" style="115" hidden="1" customWidth="1"/>
    <col min="7956" max="8193" width="9.140625" style="115"/>
    <col min="8194" max="8194" width="0" style="115" hidden="1" customWidth="1"/>
    <col min="8195" max="8195" width="15.42578125" style="115" customWidth="1"/>
    <col min="8196" max="8196" width="1.7109375" style="115" customWidth="1"/>
    <col min="8197" max="8197" width="22.5703125" style="115" customWidth="1"/>
    <col min="8198" max="8198" width="1.7109375" style="115" customWidth="1"/>
    <col min="8199" max="8199" width="17.42578125" style="115" customWidth="1"/>
    <col min="8200" max="8200" width="1.7109375" style="115" customWidth="1"/>
    <col min="8201" max="8201" width="14.85546875" style="115" customWidth="1"/>
    <col min="8202" max="8202" width="1.7109375" style="115" customWidth="1"/>
    <col min="8203" max="8203" width="28.5703125" style="115" customWidth="1"/>
    <col min="8204" max="8204" width="4.7109375" style="115" customWidth="1"/>
    <col min="8205" max="8211" width="0" style="115" hidden="1" customWidth="1"/>
    <col min="8212" max="8449" width="9.140625" style="115"/>
    <col min="8450" max="8450" width="0" style="115" hidden="1" customWidth="1"/>
    <col min="8451" max="8451" width="15.42578125" style="115" customWidth="1"/>
    <col min="8452" max="8452" width="1.7109375" style="115" customWidth="1"/>
    <col min="8453" max="8453" width="22.5703125" style="115" customWidth="1"/>
    <col min="8454" max="8454" width="1.7109375" style="115" customWidth="1"/>
    <col min="8455" max="8455" width="17.42578125" style="115" customWidth="1"/>
    <col min="8456" max="8456" width="1.7109375" style="115" customWidth="1"/>
    <col min="8457" max="8457" width="14.85546875" style="115" customWidth="1"/>
    <col min="8458" max="8458" width="1.7109375" style="115" customWidth="1"/>
    <col min="8459" max="8459" width="28.5703125" style="115" customWidth="1"/>
    <col min="8460" max="8460" width="4.7109375" style="115" customWidth="1"/>
    <col min="8461" max="8467" width="0" style="115" hidden="1" customWidth="1"/>
    <col min="8468" max="8705" width="9.140625" style="115"/>
    <col min="8706" max="8706" width="0" style="115" hidden="1" customWidth="1"/>
    <col min="8707" max="8707" width="15.42578125" style="115" customWidth="1"/>
    <col min="8708" max="8708" width="1.7109375" style="115" customWidth="1"/>
    <col min="8709" max="8709" width="22.5703125" style="115" customWidth="1"/>
    <col min="8710" max="8710" width="1.7109375" style="115" customWidth="1"/>
    <col min="8711" max="8711" width="17.42578125" style="115" customWidth="1"/>
    <col min="8712" max="8712" width="1.7109375" style="115" customWidth="1"/>
    <col min="8713" max="8713" width="14.85546875" style="115" customWidth="1"/>
    <col min="8714" max="8714" width="1.7109375" style="115" customWidth="1"/>
    <col min="8715" max="8715" width="28.5703125" style="115" customWidth="1"/>
    <col min="8716" max="8716" width="4.7109375" style="115" customWidth="1"/>
    <col min="8717" max="8723" width="0" style="115" hidden="1" customWidth="1"/>
    <col min="8724" max="8961" width="9.140625" style="115"/>
    <col min="8962" max="8962" width="0" style="115" hidden="1" customWidth="1"/>
    <col min="8963" max="8963" width="15.42578125" style="115" customWidth="1"/>
    <col min="8964" max="8964" width="1.7109375" style="115" customWidth="1"/>
    <col min="8965" max="8965" width="22.5703125" style="115" customWidth="1"/>
    <col min="8966" max="8966" width="1.7109375" style="115" customWidth="1"/>
    <col min="8967" max="8967" width="17.42578125" style="115" customWidth="1"/>
    <col min="8968" max="8968" width="1.7109375" style="115" customWidth="1"/>
    <col min="8969" max="8969" width="14.85546875" style="115" customWidth="1"/>
    <col min="8970" max="8970" width="1.7109375" style="115" customWidth="1"/>
    <col min="8971" max="8971" width="28.5703125" style="115" customWidth="1"/>
    <col min="8972" max="8972" width="4.7109375" style="115" customWidth="1"/>
    <col min="8973" max="8979" width="0" style="115" hidden="1" customWidth="1"/>
    <col min="8980" max="9217" width="9.140625" style="115"/>
    <col min="9218" max="9218" width="0" style="115" hidden="1" customWidth="1"/>
    <col min="9219" max="9219" width="15.42578125" style="115" customWidth="1"/>
    <col min="9220" max="9220" width="1.7109375" style="115" customWidth="1"/>
    <col min="9221" max="9221" width="22.5703125" style="115" customWidth="1"/>
    <col min="9222" max="9222" width="1.7109375" style="115" customWidth="1"/>
    <col min="9223" max="9223" width="17.42578125" style="115" customWidth="1"/>
    <col min="9224" max="9224" width="1.7109375" style="115" customWidth="1"/>
    <col min="9225" max="9225" width="14.85546875" style="115" customWidth="1"/>
    <col min="9226" max="9226" width="1.7109375" style="115" customWidth="1"/>
    <col min="9227" max="9227" width="28.5703125" style="115" customWidth="1"/>
    <col min="9228" max="9228" width="4.7109375" style="115" customWidth="1"/>
    <col min="9229" max="9235" width="0" style="115" hidden="1" customWidth="1"/>
    <col min="9236" max="9473" width="9.140625" style="115"/>
    <col min="9474" max="9474" width="0" style="115" hidden="1" customWidth="1"/>
    <col min="9475" max="9475" width="15.42578125" style="115" customWidth="1"/>
    <col min="9476" max="9476" width="1.7109375" style="115" customWidth="1"/>
    <col min="9477" max="9477" width="22.5703125" style="115" customWidth="1"/>
    <col min="9478" max="9478" width="1.7109375" style="115" customWidth="1"/>
    <col min="9479" max="9479" width="17.42578125" style="115" customWidth="1"/>
    <col min="9480" max="9480" width="1.7109375" style="115" customWidth="1"/>
    <col min="9481" max="9481" width="14.85546875" style="115" customWidth="1"/>
    <col min="9482" max="9482" width="1.7109375" style="115" customWidth="1"/>
    <col min="9483" max="9483" width="28.5703125" style="115" customWidth="1"/>
    <col min="9484" max="9484" width="4.7109375" style="115" customWidth="1"/>
    <col min="9485" max="9491" width="0" style="115" hidden="1" customWidth="1"/>
    <col min="9492" max="9729" width="9.140625" style="115"/>
    <col min="9730" max="9730" width="0" style="115" hidden="1" customWidth="1"/>
    <col min="9731" max="9731" width="15.42578125" style="115" customWidth="1"/>
    <col min="9732" max="9732" width="1.7109375" style="115" customWidth="1"/>
    <col min="9733" max="9733" width="22.5703125" style="115" customWidth="1"/>
    <col min="9734" max="9734" width="1.7109375" style="115" customWidth="1"/>
    <col min="9735" max="9735" width="17.42578125" style="115" customWidth="1"/>
    <col min="9736" max="9736" width="1.7109375" style="115" customWidth="1"/>
    <col min="9737" max="9737" width="14.85546875" style="115" customWidth="1"/>
    <col min="9738" max="9738" width="1.7109375" style="115" customWidth="1"/>
    <col min="9739" max="9739" width="28.5703125" style="115" customWidth="1"/>
    <col min="9740" max="9740" width="4.7109375" style="115" customWidth="1"/>
    <col min="9741" max="9747" width="0" style="115" hidden="1" customWidth="1"/>
    <col min="9748" max="9985" width="9.140625" style="115"/>
    <col min="9986" max="9986" width="0" style="115" hidden="1" customWidth="1"/>
    <col min="9987" max="9987" width="15.42578125" style="115" customWidth="1"/>
    <col min="9988" max="9988" width="1.7109375" style="115" customWidth="1"/>
    <col min="9989" max="9989" width="22.5703125" style="115" customWidth="1"/>
    <col min="9990" max="9990" width="1.7109375" style="115" customWidth="1"/>
    <col min="9991" max="9991" width="17.42578125" style="115" customWidth="1"/>
    <col min="9992" max="9992" width="1.7109375" style="115" customWidth="1"/>
    <col min="9993" max="9993" width="14.85546875" style="115" customWidth="1"/>
    <col min="9994" max="9994" width="1.7109375" style="115" customWidth="1"/>
    <col min="9995" max="9995" width="28.5703125" style="115" customWidth="1"/>
    <col min="9996" max="9996" width="4.7109375" style="115" customWidth="1"/>
    <col min="9997" max="10003" width="0" style="115" hidden="1" customWidth="1"/>
    <col min="10004" max="10241" width="9.140625" style="115"/>
    <col min="10242" max="10242" width="0" style="115" hidden="1" customWidth="1"/>
    <col min="10243" max="10243" width="15.42578125" style="115" customWidth="1"/>
    <col min="10244" max="10244" width="1.7109375" style="115" customWidth="1"/>
    <col min="10245" max="10245" width="22.5703125" style="115" customWidth="1"/>
    <col min="10246" max="10246" width="1.7109375" style="115" customWidth="1"/>
    <col min="10247" max="10247" width="17.42578125" style="115" customWidth="1"/>
    <col min="10248" max="10248" width="1.7109375" style="115" customWidth="1"/>
    <col min="10249" max="10249" width="14.85546875" style="115" customWidth="1"/>
    <col min="10250" max="10250" width="1.7109375" style="115" customWidth="1"/>
    <col min="10251" max="10251" width="28.5703125" style="115" customWidth="1"/>
    <col min="10252" max="10252" width="4.7109375" style="115" customWidth="1"/>
    <col min="10253" max="10259" width="0" style="115" hidden="1" customWidth="1"/>
    <col min="10260" max="10497" width="9.140625" style="115"/>
    <col min="10498" max="10498" width="0" style="115" hidden="1" customWidth="1"/>
    <col min="10499" max="10499" width="15.42578125" style="115" customWidth="1"/>
    <col min="10500" max="10500" width="1.7109375" style="115" customWidth="1"/>
    <col min="10501" max="10501" width="22.5703125" style="115" customWidth="1"/>
    <col min="10502" max="10502" width="1.7109375" style="115" customWidth="1"/>
    <col min="10503" max="10503" width="17.42578125" style="115" customWidth="1"/>
    <col min="10504" max="10504" width="1.7109375" style="115" customWidth="1"/>
    <col min="10505" max="10505" width="14.85546875" style="115" customWidth="1"/>
    <col min="10506" max="10506" width="1.7109375" style="115" customWidth="1"/>
    <col min="10507" max="10507" width="28.5703125" style="115" customWidth="1"/>
    <col min="10508" max="10508" width="4.7109375" style="115" customWidth="1"/>
    <col min="10509" max="10515" width="0" style="115" hidden="1" customWidth="1"/>
    <col min="10516" max="10753" width="9.140625" style="115"/>
    <col min="10754" max="10754" width="0" style="115" hidden="1" customWidth="1"/>
    <col min="10755" max="10755" width="15.42578125" style="115" customWidth="1"/>
    <col min="10756" max="10756" width="1.7109375" style="115" customWidth="1"/>
    <col min="10757" max="10757" width="22.5703125" style="115" customWidth="1"/>
    <col min="10758" max="10758" width="1.7109375" style="115" customWidth="1"/>
    <col min="10759" max="10759" width="17.42578125" style="115" customWidth="1"/>
    <col min="10760" max="10760" width="1.7109375" style="115" customWidth="1"/>
    <col min="10761" max="10761" width="14.85546875" style="115" customWidth="1"/>
    <col min="10762" max="10762" width="1.7109375" style="115" customWidth="1"/>
    <col min="10763" max="10763" width="28.5703125" style="115" customWidth="1"/>
    <col min="10764" max="10764" width="4.7109375" style="115" customWidth="1"/>
    <col min="10765" max="10771" width="0" style="115" hidden="1" customWidth="1"/>
    <col min="10772" max="11009" width="9.140625" style="115"/>
    <col min="11010" max="11010" width="0" style="115" hidden="1" customWidth="1"/>
    <col min="11011" max="11011" width="15.42578125" style="115" customWidth="1"/>
    <col min="11012" max="11012" width="1.7109375" style="115" customWidth="1"/>
    <col min="11013" max="11013" width="22.5703125" style="115" customWidth="1"/>
    <col min="11014" max="11014" width="1.7109375" style="115" customWidth="1"/>
    <col min="11015" max="11015" width="17.42578125" style="115" customWidth="1"/>
    <col min="11016" max="11016" width="1.7109375" style="115" customWidth="1"/>
    <col min="11017" max="11017" width="14.85546875" style="115" customWidth="1"/>
    <col min="11018" max="11018" width="1.7109375" style="115" customWidth="1"/>
    <col min="11019" max="11019" width="28.5703125" style="115" customWidth="1"/>
    <col min="11020" max="11020" width="4.7109375" style="115" customWidth="1"/>
    <col min="11021" max="11027" width="0" style="115" hidden="1" customWidth="1"/>
    <col min="11028" max="11265" width="9.140625" style="115"/>
    <col min="11266" max="11266" width="0" style="115" hidden="1" customWidth="1"/>
    <col min="11267" max="11267" width="15.42578125" style="115" customWidth="1"/>
    <col min="11268" max="11268" width="1.7109375" style="115" customWidth="1"/>
    <col min="11269" max="11269" width="22.5703125" style="115" customWidth="1"/>
    <col min="11270" max="11270" width="1.7109375" style="115" customWidth="1"/>
    <col min="11271" max="11271" width="17.42578125" style="115" customWidth="1"/>
    <col min="11272" max="11272" width="1.7109375" style="115" customWidth="1"/>
    <col min="11273" max="11273" width="14.85546875" style="115" customWidth="1"/>
    <col min="11274" max="11274" width="1.7109375" style="115" customWidth="1"/>
    <col min="11275" max="11275" width="28.5703125" style="115" customWidth="1"/>
    <col min="11276" max="11276" width="4.7109375" style="115" customWidth="1"/>
    <col min="11277" max="11283" width="0" style="115" hidden="1" customWidth="1"/>
    <col min="11284" max="11521" width="9.140625" style="115"/>
    <col min="11522" max="11522" width="0" style="115" hidden="1" customWidth="1"/>
    <col min="11523" max="11523" width="15.42578125" style="115" customWidth="1"/>
    <col min="11524" max="11524" width="1.7109375" style="115" customWidth="1"/>
    <col min="11525" max="11525" width="22.5703125" style="115" customWidth="1"/>
    <col min="11526" max="11526" width="1.7109375" style="115" customWidth="1"/>
    <col min="11527" max="11527" width="17.42578125" style="115" customWidth="1"/>
    <col min="11528" max="11528" width="1.7109375" style="115" customWidth="1"/>
    <col min="11529" max="11529" width="14.85546875" style="115" customWidth="1"/>
    <col min="11530" max="11530" width="1.7109375" style="115" customWidth="1"/>
    <col min="11531" max="11531" width="28.5703125" style="115" customWidth="1"/>
    <col min="11532" max="11532" width="4.7109375" style="115" customWidth="1"/>
    <col min="11533" max="11539" width="0" style="115" hidden="1" customWidth="1"/>
    <col min="11540" max="11777" width="9.140625" style="115"/>
    <col min="11778" max="11778" width="0" style="115" hidden="1" customWidth="1"/>
    <col min="11779" max="11779" width="15.42578125" style="115" customWidth="1"/>
    <col min="11780" max="11780" width="1.7109375" style="115" customWidth="1"/>
    <col min="11781" max="11781" width="22.5703125" style="115" customWidth="1"/>
    <col min="11782" max="11782" width="1.7109375" style="115" customWidth="1"/>
    <col min="11783" max="11783" width="17.42578125" style="115" customWidth="1"/>
    <col min="11784" max="11784" width="1.7109375" style="115" customWidth="1"/>
    <col min="11785" max="11785" width="14.85546875" style="115" customWidth="1"/>
    <col min="11786" max="11786" width="1.7109375" style="115" customWidth="1"/>
    <col min="11787" max="11787" width="28.5703125" style="115" customWidth="1"/>
    <col min="11788" max="11788" width="4.7109375" style="115" customWidth="1"/>
    <col min="11789" max="11795" width="0" style="115" hidden="1" customWidth="1"/>
    <col min="11796" max="12033" width="9.140625" style="115"/>
    <col min="12034" max="12034" width="0" style="115" hidden="1" customWidth="1"/>
    <col min="12035" max="12035" width="15.42578125" style="115" customWidth="1"/>
    <col min="12036" max="12036" width="1.7109375" style="115" customWidth="1"/>
    <col min="12037" max="12037" width="22.5703125" style="115" customWidth="1"/>
    <col min="12038" max="12038" width="1.7109375" style="115" customWidth="1"/>
    <col min="12039" max="12039" width="17.42578125" style="115" customWidth="1"/>
    <col min="12040" max="12040" width="1.7109375" style="115" customWidth="1"/>
    <col min="12041" max="12041" width="14.85546875" style="115" customWidth="1"/>
    <col min="12042" max="12042" width="1.7109375" style="115" customWidth="1"/>
    <col min="12043" max="12043" width="28.5703125" style="115" customWidth="1"/>
    <col min="12044" max="12044" width="4.7109375" style="115" customWidth="1"/>
    <col min="12045" max="12051" width="0" style="115" hidden="1" customWidth="1"/>
    <col min="12052" max="12289" width="9.140625" style="115"/>
    <col min="12290" max="12290" width="0" style="115" hidden="1" customWidth="1"/>
    <col min="12291" max="12291" width="15.42578125" style="115" customWidth="1"/>
    <col min="12292" max="12292" width="1.7109375" style="115" customWidth="1"/>
    <col min="12293" max="12293" width="22.5703125" style="115" customWidth="1"/>
    <col min="12294" max="12294" width="1.7109375" style="115" customWidth="1"/>
    <col min="12295" max="12295" width="17.42578125" style="115" customWidth="1"/>
    <col min="12296" max="12296" width="1.7109375" style="115" customWidth="1"/>
    <col min="12297" max="12297" width="14.85546875" style="115" customWidth="1"/>
    <col min="12298" max="12298" width="1.7109375" style="115" customWidth="1"/>
    <col min="12299" max="12299" width="28.5703125" style="115" customWidth="1"/>
    <col min="12300" max="12300" width="4.7109375" style="115" customWidth="1"/>
    <col min="12301" max="12307" width="0" style="115" hidden="1" customWidth="1"/>
    <col min="12308" max="12545" width="9.140625" style="115"/>
    <col min="12546" max="12546" width="0" style="115" hidden="1" customWidth="1"/>
    <col min="12547" max="12547" width="15.42578125" style="115" customWidth="1"/>
    <col min="12548" max="12548" width="1.7109375" style="115" customWidth="1"/>
    <col min="12549" max="12549" width="22.5703125" style="115" customWidth="1"/>
    <col min="12550" max="12550" width="1.7109375" style="115" customWidth="1"/>
    <col min="12551" max="12551" width="17.42578125" style="115" customWidth="1"/>
    <col min="12552" max="12552" width="1.7109375" style="115" customWidth="1"/>
    <col min="12553" max="12553" width="14.85546875" style="115" customWidth="1"/>
    <col min="12554" max="12554" width="1.7109375" style="115" customWidth="1"/>
    <col min="12555" max="12555" width="28.5703125" style="115" customWidth="1"/>
    <col min="12556" max="12556" width="4.7109375" style="115" customWidth="1"/>
    <col min="12557" max="12563" width="0" style="115" hidden="1" customWidth="1"/>
    <col min="12564" max="12801" width="9.140625" style="115"/>
    <col min="12802" max="12802" width="0" style="115" hidden="1" customWidth="1"/>
    <col min="12803" max="12803" width="15.42578125" style="115" customWidth="1"/>
    <col min="12804" max="12804" width="1.7109375" style="115" customWidth="1"/>
    <col min="12805" max="12805" width="22.5703125" style="115" customWidth="1"/>
    <col min="12806" max="12806" width="1.7109375" style="115" customWidth="1"/>
    <col min="12807" max="12807" width="17.42578125" style="115" customWidth="1"/>
    <col min="12808" max="12808" width="1.7109375" style="115" customWidth="1"/>
    <col min="12809" max="12809" width="14.85546875" style="115" customWidth="1"/>
    <col min="12810" max="12810" width="1.7109375" style="115" customWidth="1"/>
    <col min="12811" max="12811" width="28.5703125" style="115" customWidth="1"/>
    <col min="12812" max="12812" width="4.7109375" style="115" customWidth="1"/>
    <col min="12813" max="12819" width="0" style="115" hidden="1" customWidth="1"/>
    <col min="12820" max="13057" width="9.140625" style="115"/>
    <col min="13058" max="13058" width="0" style="115" hidden="1" customWidth="1"/>
    <col min="13059" max="13059" width="15.42578125" style="115" customWidth="1"/>
    <col min="13060" max="13060" width="1.7109375" style="115" customWidth="1"/>
    <col min="13061" max="13061" width="22.5703125" style="115" customWidth="1"/>
    <col min="13062" max="13062" width="1.7109375" style="115" customWidth="1"/>
    <col min="13063" max="13063" width="17.42578125" style="115" customWidth="1"/>
    <col min="13064" max="13064" width="1.7109375" style="115" customWidth="1"/>
    <col min="13065" max="13065" width="14.85546875" style="115" customWidth="1"/>
    <col min="13066" max="13066" width="1.7109375" style="115" customWidth="1"/>
    <col min="13067" max="13067" width="28.5703125" style="115" customWidth="1"/>
    <col min="13068" max="13068" width="4.7109375" style="115" customWidth="1"/>
    <col min="13069" max="13075" width="0" style="115" hidden="1" customWidth="1"/>
    <col min="13076" max="13313" width="9.140625" style="115"/>
    <col min="13314" max="13314" width="0" style="115" hidden="1" customWidth="1"/>
    <col min="13315" max="13315" width="15.42578125" style="115" customWidth="1"/>
    <col min="13316" max="13316" width="1.7109375" style="115" customWidth="1"/>
    <col min="13317" max="13317" width="22.5703125" style="115" customWidth="1"/>
    <col min="13318" max="13318" width="1.7109375" style="115" customWidth="1"/>
    <col min="13319" max="13319" width="17.42578125" style="115" customWidth="1"/>
    <col min="13320" max="13320" width="1.7109375" style="115" customWidth="1"/>
    <col min="13321" max="13321" width="14.85546875" style="115" customWidth="1"/>
    <col min="13322" max="13322" width="1.7109375" style="115" customWidth="1"/>
    <col min="13323" max="13323" width="28.5703125" style="115" customWidth="1"/>
    <col min="13324" max="13324" width="4.7109375" style="115" customWidth="1"/>
    <col min="13325" max="13331" width="0" style="115" hidden="1" customWidth="1"/>
    <col min="13332" max="13569" width="9.140625" style="115"/>
    <col min="13570" max="13570" width="0" style="115" hidden="1" customWidth="1"/>
    <col min="13571" max="13571" width="15.42578125" style="115" customWidth="1"/>
    <col min="13572" max="13572" width="1.7109375" style="115" customWidth="1"/>
    <col min="13573" max="13573" width="22.5703125" style="115" customWidth="1"/>
    <col min="13574" max="13574" width="1.7109375" style="115" customWidth="1"/>
    <col min="13575" max="13575" width="17.42578125" style="115" customWidth="1"/>
    <col min="13576" max="13576" width="1.7109375" style="115" customWidth="1"/>
    <col min="13577" max="13577" width="14.85546875" style="115" customWidth="1"/>
    <col min="13578" max="13578" width="1.7109375" style="115" customWidth="1"/>
    <col min="13579" max="13579" width="28.5703125" style="115" customWidth="1"/>
    <col min="13580" max="13580" width="4.7109375" style="115" customWidth="1"/>
    <col min="13581" max="13587" width="0" style="115" hidden="1" customWidth="1"/>
    <col min="13588" max="13825" width="9.140625" style="115"/>
    <col min="13826" max="13826" width="0" style="115" hidden="1" customWidth="1"/>
    <col min="13827" max="13827" width="15.42578125" style="115" customWidth="1"/>
    <col min="13828" max="13828" width="1.7109375" style="115" customWidth="1"/>
    <col min="13829" max="13829" width="22.5703125" style="115" customWidth="1"/>
    <col min="13830" max="13830" width="1.7109375" style="115" customWidth="1"/>
    <col min="13831" max="13831" width="17.42578125" style="115" customWidth="1"/>
    <col min="13832" max="13832" width="1.7109375" style="115" customWidth="1"/>
    <col min="13833" max="13833" width="14.85546875" style="115" customWidth="1"/>
    <col min="13834" max="13834" width="1.7109375" style="115" customWidth="1"/>
    <col min="13835" max="13835" width="28.5703125" style="115" customWidth="1"/>
    <col min="13836" max="13836" width="4.7109375" style="115" customWidth="1"/>
    <col min="13837" max="13843" width="0" style="115" hidden="1" customWidth="1"/>
    <col min="13844" max="14081" width="9.140625" style="115"/>
    <col min="14082" max="14082" width="0" style="115" hidden="1" customWidth="1"/>
    <col min="14083" max="14083" width="15.42578125" style="115" customWidth="1"/>
    <col min="14084" max="14084" width="1.7109375" style="115" customWidth="1"/>
    <col min="14085" max="14085" width="22.5703125" style="115" customWidth="1"/>
    <col min="14086" max="14086" width="1.7109375" style="115" customWidth="1"/>
    <col min="14087" max="14087" width="17.42578125" style="115" customWidth="1"/>
    <col min="14088" max="14088" width="1.7109375" style="115" customWidth="1"/>
    <col min="14089" max="14089" width="14.85546875" style="115" customWidth="1"/>
    <col min="14090" max="14090" width="1.7109375" style="115" customWidth="1"/>
    <col min="14091" max="14091" width="28.5703125" style="115" customWidth="1"/>
    <col min="14092" max="14092" width="4.7109375" style="115" customWidth="1"/>
    <col min="14093" max="14099" width="0" style="115" hidden="1" customWidth="1"/>
    <col min="14100" max="14337" width="9.140625" style="115"/>
    <col min="14338" max="14338" width="0" style="115" hidden="1" customWidth="1"/>
    <col min="14339" max="14339" width="15.42578125" style="115" customWidth="1"/>
    <col min="14340" max="14340" width="1.7109375" style="115" customWidth="1"/>
    <col min="14341" max="14341" width="22.5703125" style="115" customWidth="1"/>
    <col min="14342" max="14342" width="1.7109375" style="115" customWidth="1"/>
    <col min="14343" max="14343" width="17.42578125" style="115" customWidth="1"/>
    <col min="14344" max="14344" width="1.7109375" style="115" customWidth="1"/>
    <col min="14345" max="14345" width="14.85546875" style="115" customWidth="1"/>
    <col min="14346" max="14346" width="1.7109375" style="115" customWidth="1"/>
    <col min="14347" max="14347" width="28.5703125" style="115" customWidth="1"/>
    <col min="14348" max="14348" width="4.7109375" style="115" customWidth="1"/>
    <col min="14349" max="14355" width="0" style="115" hidden="1" customWidth="1"/>
    <col min="14356" max="14593" width="9.140625" style="115"/>
    <col min="14594" max="14594" width="0" style="115" hidden="1" customWidth="1"/>
    <col min="14595" max="14595" width="15.42578125" style="115" customWidth="1"/>
    <col min="14596" max="14596" width="1.7109375" style="115" customWidth="1"/>
    <col min="14597" max="14597" width="22.5703125" style="115" customWidth="1"/>
    <col min="14598" max="14598" width="1.7109375" style="115" customWidth="1"/>
    <col min="14599" max="14599" width="17.42578125" style="115" customWidth="1"/>
    <col min="14600" max="14600" width="1.7109375" style="115" customWidth="1"/>
    <col min="14601" max="14601" width="14.85546875" style="115" customWidth="1"/>
    <col min="14602" max="14602" width="1.7109375" style="115" customWidth="1"/>
    <col min="14603" max="14603" width="28.5703125" style="115" customWidth="1"/>
    <col min="14604" max="14604" width="4.7109375" style="115" customWidth="1"/>
    <col min="14605" max="14611" width="0" style="115" hidden="1" customWidth="1"/>
    <col min="14612" max="14849" width="9.140625" style="115"/>
    <col min="14850" max="14850" width="0" style="115" hidden="1" customWidth="1"/>
    <col min="14851" max="14851" width="15.42578125" style="115" customWidth="1"/>
    <col min="14852" max="14852" width="1.7109375" style="115" customWidth="1"/>
    <col min="14853" max="14853" width="22.5703125" style="115" customWidth="1"/>
    <col min="14854" max="14854" width="1.7109375" style="115" customWidth="1"/>
    <col min="14855" max="14855" width="17.42578125" style="115" customWidth="1"/>
    <col min="14856" max="14856" width="1.7109375" style="115" customWidth="1"/>
    <col min="14857" max="14857" width="14.85546875" style="115" customWidth="1"/>
    <col min="14858" max="14858" width="1.7109375" style="115" customWidth="1"/>
    <col min="14859" max="14859" width="28.5703125" style="115" customWidth="1"/>
    <col min="14860" max="14860" width="4.7109375" style="115" customWidth="1"/>
    <col min="14861" max="14867" width="0" style="115" hidden="1" customWidth="1"/>
    <col min="14868" max="15105" width="9.140625" style="115"/>
    <col min="15106" max="15106" width="0" style="115" hidden="1" customWidth="1"/>
    <col min="15107" max="15107" width="15.42578125" style="115" customWidth="1"/>
    <col min="15108" max="15108" width="1.7109375" style="115" customWidth="1"/>
    <col min="15109" max="15109" width="22.5703125" style="115" customWidth="1"/>
    <col min="15110" max="15110" width="1.7109375" style="115" customWidth="1"/>
    <col min="15111" max="15111" width="17.42578125" style="115" customWidth="1"/>
    <col min="15112" max="15112" width="1.7109375" style="115" customWidth="1"/>
    <col min="15113" max="15113" width="14.85546875" style="115" customWidth="1"/>
    <col min="15114" max="15114" width="1.7109375" style="115" customWidth="1"/>
    <col min="15115" max="15115" width="28.5703125" style="115" customWidth="1"/>
    <col min="15116" max="15116" width="4.7109375" style="115" customWidth="1"/>
    <col min="15117" max="15123" width="0" style="115" hidden="1" customWidth="1"/>
    <col min="15124" max="15361" width="9.140625" style="115"/>
    <col min="15362" max="15362" width="0" style="115" hidden="1" customWidth="1"/>
    <col min="15363" max="15363" width="15.42578125" style="115" customWidth="1"/>
    <col min="15364" max="15364" width="1.7109375" style="115" customWidth="1"/>
    <col min="15365" max="15365" width="22.5703125" style="115" customWidth="1"/>
    <col min="15366" max="15366" width="1.7109375" style="115" customWidth="1"/>
    <col min="15367" max="15367" width="17.42578125" style="115" customWidth="1"/>
    <col min="15368" max="15368" width="1.7109375" style="115" customWidth="1"/>
    <col min="15369" max="15369" width="14.85546875" style="115" customWidth="1"/>
    <col min="15370" max="15370" width="1.7109375" style="115" customWidth="1"/>
    <col min="15371" max="15371" width="28.5703125" style="115" customWidth="1"/>
    <col min="15372" max="15372" width="4.7109375" style="115" customWidth="1"/>
    <col min="15373" max="15379" width="0" style="115" hidden="1" customWidth="1"/>
    <col min="15380" max="15617" width="9.140625" style="115"/>
    <col min="15618" max="15618" width="0" style="115" hidden="1" customWidth="1"/>
    <col min="15619" max="15619" width="15.42578125" style="115" customWidth="1"/>
    <col min="15620" max="15620" width="1.7109375" style="115" customWidth="1"/>
    <col min="15621" max="15621" width="22.5703125" style="115" customWidth="1"/>
    <col min="15622" max="15622" width="1.7109375" style="115" customWidth="1"/>
    <col min="15623" max="15623" width="17.42578125" style="115" customWidth="1"/>
    <col min="15624" max="15624" width="1.7109375" style="115" customWidth="1"/>
    <col min="15625" max="15625" width="14.85546875" style="115" customWidth="1"/>
    <col min="15626" max="15626" width="1.7109375" style="115" customWidth="1"/>
    <col min="15627" max="15627" width="28.5703125" style="115" customWidth="1"/>
    <col min="15628" max="15628" width="4.7109375" style="115" customWidth="1"/>
    <col min="15629" max="15635" width="0" style="115" hidden="1" customWidth="1"/>
    <col min="15636" max="15873" width="9.140625" style="115"/>
    <col min="15874" max="15874" width="0" style="115" hidden="1" customWidth="1"/>
    <col min="15875" max="15875" width="15.42578125" style="115" customWidth="1"/>
    <col min="15876" max="15876" width="1.7109375" style="115" customWidth="1"/>
    <col min="15877" max="15877" width="22.5703125" style="115" customWidth="1"/>
    <col min="15878" max="15878" width="1.7109375" style="115" customWidth="1"/>
    <col min="15879" max="15879" width="17.42578125" style="115" customWidth="1"/>
    <col min="15880" max="15880" width="1.7109375" style="115" customWidth="1"/>
    <col min="15881" max="15881" width="14.85546875" style="115" customWidth="1"/>
    <col min="15882" max="15882" width="1.7109375" style="115" customWidth="1"/>
    <col min="15883" max="15883" width="28.5703125" style="115" customWidth="1"/>
    <col min="15884" max="15884" width="4.7109375" style="115" customWidth="1"/>
    <col min="15885" max="15891" width="0" style="115" hidden="1" customWidth="1"/>
    <col min="15892" max="16129" width="9.140625" style="115"/>
    <col min="16130" max="16130" width="0" style="115" hidden="1" customWidth="1"/>
    <col min="16131" max="16131" width="15.42578125" style="115" customWidth="1"/>
    <col min="16132" max="16132" width="1.7109375" style="115" customWidth="1"/>
    <col min="16133" max="16133" width="22.5703125" style="115" customWidth="1"/>
    <col min="16134" max="16134" width="1.7109375" style="115" customWidth="1"/>
    <col min="16135" max="16135" width="17.42578125" style="115" customWidth="1"/>
    <col min="16136" max="16136" width="1.7109375" style="115" customWidth="1"/>
    <col min="16137" max="16137" width="14.85546875" style="115" customWidth="1"/>
    <col min="16138" max="16138" width="1.7109375" style="115" customWidth="1"/>
    <col min="16139" max="16139" width="28.5703125" style="115" customWidth="1"/>
    <col min="16140" max="16140" width="4.7109375" style="115" customWidth="1"/>
    <col min="16141" max="16147" width="0" style="115" hidden="1" customWidth="1"/>
    <col min="16148" max="16384" width="9.140625" style="115"/>
  </cols>
  <sheetData>
    <row r="1" spans="1:19" s="92" customFormat="1" ht="15" customHeight="1">
      <c r="A1" s="268" t="str">
        <f>Index!A1</f>
        <v xml:space="preserve">                                                               Office of the State Controller                                                                </v>
      </c>
      <c r="B1" s="268"/>
      <c r="C1" s="268"/>
      <c r="D1" s="268"/>
      <c r="E1" s="268"/>
      <c r="F1" s="268"/>
      <c r="G1" s="268"/>
      <c r="H1" s="268"/>
      <c r="I1" s="268"/>
      <c r="J1" s="268"/>
      <c r="K1" s="268"/>
      <c r="L1" s="265" t="str">
        <f>IF(Index!B18="na","NA","")</f>
        <v/>
      </c>
    </row>
    <row r="2" spans="1:19" s="92" customFormat="1" ht="15" customHeight="1">
      <c r="A2" s="269" t="str">
        <f>Index!A2</f>
        <v>2017 Transfers - Interim Worksheets</v>
      </c>
      <c r="B2" s="269"/>
      <c r="C2" s="269"/>
      <c r="D2" s="269"/>
      <c r="E2" s="269"/>
      <c r="F2" s="269"/>
      <c r="G2" s="269"/>
      <c r="H2" s="269"/>
      <c r="I2" s="269"/>
      <c r="J2" s="269"/>
      <c r="K2" s="269"/>
      <c r="L2" s="265"/>
    </row>
    <row r="3" spans="1:19" s="92" customFormat="1" ht="15" customHeight="1">
      <c r="A3" s="270" t="s">
        <v>707</v>
      </c>
      <c r="B3" s="270"/>
      <c r="C3" s="270"/>
      <c r="D3" s="270"/>
      <c r="E3" s="270"/>
      <c r="F3" s="270"/>
      <c r="G3" s="270"/>
      <c r="H3" s="270"/>
      <c r="I3" s="270"/>
      <c r="J3" s="270"/>
      <c r="K3" s="270"/>
      <c r="L3" s="265"/>
    </row>
    <row r="4" spans="1:19" s="93" customFormat="1" ht="15" customHeight="1">
      <c r="A4" s="271" t="s">
        <v>735</v>
      </c>
      <c r="B4" s="271"/>
      <c r="C4" s="271"/>
      <c r="D4" s="271"/>
      <c r="E4" s="271"/>
      <c r="F4" s="271"/>
      <c r="G4" s="271"/>
      <c r="H4" s="271"/>
      <c r="I4" s="271"/>
      <c r="J4" s="271"/>
      <c r="K4" s="271"/>
    </row>
    <row r="5" spans="1:19" s="97" customFormat="1" ht="15" customHeight="1">
      <c r="C5" s="95"/>
      <c r="D5" s="96"/>
      <c r="E5" s="96"/>
      <c r="F5" s="96"/>
      <c r="G5" s="96"/>
      <c r="H5" s="96"/>
      <c r="I5" s="96"/>
      <c r="J5" s="96"/>
      <c r="K5" s="94" t="s">
        <v>708</v>
      </c>
    </row>
    <row r="6" spans="1:19" s="97" customFormat="1" ht="15" customHeight="1">
      <c r="A6" s="153" t="s">
        <v>61</v>
      </c>
      <c r="B6" s="275">
        <f>Index!C10</f>
        <v>0</v>
      </c>
      <c r="C6" s="275"/>
      <c r="D6" s="275"/>
      <c r="E6" s="275"/>
      <c r="F6" s="99"/>
      <c r="H6" s="100" t="s">
        <v>240</v>
      </c>
      <c r="I6" s="266" t="str">
        <f>Index!E12 &amp; Index!E14</f>
        <v/>
      </c>
      <c r="J6" s="266"/>
      <c r="K6" s="266"/>
    </row>
    <row r="7" spans="1:19" s="97" customFormat="1" ht="15" customHeight="1">
      <c r="A7" s="153" t="s">
        <v>271</v>
      </c>
      <c r="B7" s="272">
        <f>Index!C11</f>
        <v>0</v>
      </c>
      <c r="C7" s="272"/>
      <c r="D7" s="272"/>
      <c r="E7" s="272"/>
      <c r="F7" s="147"/>
      <c r="G7" s="147"/>
      <c r="H7" s="100" t="s">
        <v>67</v>
      </c>
      <c r="I7" s="274">
        <f>Index!E13</f>
        <v>0</v>
      </c>
      <c r="J7" s="274"/>
      <c r="K7" s="274"/>
    </row>
    <row r="8" spans="1:19" s="97" customFormat="1" ht="15" customHeight="1">
      <c r="A8" s="153" t="s">
        <v>154</v>
      </c>
      <c r="B8" s="273"/>
      <c r="C8" s="273"/>
      <c r="D8" s="273"/>
      <c r="E8" s="273"/>
      <c r="F8" s="101"/>
      <c r="G8" s="100"/>
      <c r="L8" s="119"/>
    </row>
    <row r="9" spans="1:19" s="97" customFormat="1" ht="15" customHeight="1" thickBot="1">
      <c r="A9" s="102"/>
      <c r="B9" s="102"/>
      <c r="C9" s="102"/>
      <c r="D9" s="102"/>
      <c r="E9" s="102"/>
      <c r="F9" s="102"/>
      <c r="G9" s="102"/>
      <c r="H9" s="102"/>
      <c r="I9" s="102"/>
      <c r="J9" s="102"/>
      <c r="K9" s="102"/>
    </row>
    <row r="10" spans="1:19" s="97" customFormat="1" ht="15" customHeight="1">
      <c r="C10" s="103"/>
      <c r="D10" s="103"/>
      <c r="E10" s="103"/>
      <c r="F10" s="103"/>
      <c r="G10" s="103"/>
      <c r="H10" s="103"/>
      <c r="I10" s="103"/>
      <c r="J10" s="103"/>
      <c r="K10" s="103"/>
    </row>
    <row r="11" spans="1:19" s="97" customFormat="1" ht="15" customHeight="1">
      <c r="C11" s="104" t="s">
        <v>254</v>
      </c>
      <c r="E11" s="104" t="s">
        <v>241</v>
      </c>
      <c r="H11" s="104"/>
      <c r="J11" s="105"/>
    </row>
    <row r="12" spans="1:19" s="97" customFormat="1" ht="15" customHeight="1">
      <c r="A12" s="104" t="s">
        <v>703</v>
      </c>
      <c r="C12" s="104" t="s">
        <v>709</v>
      </c>
      <c r="E12" s="104" t="s">
        <v>736</v>
      </c>
      <c r="G12" s="104" t="s">
        <v>710</v>
      </c>
      <c r="J12" s="105"/>
    </row>
    <row r="13" spans="1:19" s="97" customFormat="1" ht="15" customHeight="1" thickBot="1">
      <c r="A13" s="106" t="s">
        <v>737</v>
      </c>
      <c r="C13" s="106" t="s">
        <v>705</v>
      </c>
      <c r="E13" s="106" t="s">
        <v>713</v>
      </c>
      <c r="G13" s="106" t="s">
        <v>713</v>
      </c>
      <c r="I13" s="106" t="s">
        <v>273</v>
      </c>
      <c r="K13" s="106" t="s">
        <v>712</v>
      </c>
      <c r="L13" s="104" t="s">
        <v>241</v>
      </c>
    </row>
    <row r="14" spans="1:19" s="97" customFormat="1" ht="15" customHeight="1">
      <c r="A14" s="107"/>
      <c r="C14" s="107"/>
      <c r="D14" s="103"/>
      <c r="E14" s="108"/>
      <c r="G14" s="107"/>
      <c r="H14" s="109"/>
      <c r="I14" s="110"/>
      <c r="J14" s="103"/>
      <c r="K14" s="108"/>
      <c r="L14" s="7" t="str">
        <f>IF(AND(M14,S14),"","*")</f>
        <v/>
      </c>
      <c r="M14" s="79" t="b">
        <f>IF(OR(N14=0,N14=4),TRUE, FALSE)</f>
        <v>1</v>
      </c>
      <c r="N14" s="79">
        <f>COUNTIF(O14:R14,FALSE)</f>
        <v>0</v>
      </c>
      <c r="O14" s="80" t="b">
        <f>ISBLANK(C14)</f>
        <v>1</v>
      </c>
      <c r="P14" s="80" t="b">
        <f>ISBLANK(E14)</f>
        <v>1</v>
      </c>
      <c r="Q14" s="80" t="b">
        <f>ISBLANK(G14)</f>
        <v>1</v>
      </c>
      <c r="R14" s="80" t="b">
        <f>ISBLANK(I14)</f>
        <v>1</v>
      </c>
      <c r="S14" s="81" t="b">
        <f>IF(ISBLANK(C14),TRUE,VALUE(LEFT(C14,4))=5381)</f>
        <v>1</v>
      </c>
    </row>
    <row r="15" spans="1:19" s="97" customFormat="1" ht="15" customHeight="1">
      <c r="A15" s="107"/>
      <c r="C15" s="107"/>
      <c r="D15" s="103"/>
      <c r="E15" s="108"/>
      <c r="G15" s="107"/>
      <c r="H15" s="109"/>
      <c r="I15" s="110"/>
      <c r="J15" s="103"/>
      <c r="K15" s="108"/>
      <c r="L15" s="7" t="str">
        <f t="shared" ref="L15:L28" si="0">IF(AND(M15,S15),"","*")</f>
        <v/>
      </c>
      <c r="M15" s="79" t="b">
        <f t="shared" ref="M15:M28" si="1">IF(OR(N15=0,N15=4),TRUE, FALSE)</f>
        <v>1</v>
      </c>
      <c r="N15" s="79">
        <f t="shared" ref="N15:N28" si="2">COUNTIF(O15:R15,FALSE)</f>
        <v>0</v>
      </c>
      <c r="O15" s="80" t="b">
        <f t="shared" ref="O15:O28" si="3">ISBLANK(C15)</f>
        <v>1</v>
      </c>
      <c r="P15" s="80" t="b">
        <f t="shared" ref="P15:P28" si="4">ISBLANK(E15)</f>
        <v>1</v>
      </c>
      <c r="Q15" s="80" t="b">
        <f t="shared" ref="Q15:Q28" si="5">ISBLANK(G15)</f>
        <v>1</v>
      </c>
      <c r="R15" s="80" t="b">
        <f t="shared" ref="R15:R28" si="6">ISBLANK(I15)</f>
        <v>1</v>
      </c>
      <c r="S15" s="81" t="b">
        <f t="shared" ref="S15:S28" si="7">IF(ISBLANK(C15),TRUE,VALUE(LEFT(C15,4))=5381)</f>
        <v>1</v>
      </c>
    </row>
    <row r="16" spans="1:19" s="97" customFormat="1" ht="15" customHeight="1">
      <c r="A16" s="107"/>
      <c r="C16" s="107"/>
      <c r="D16" s="103"/>
      <c r="E16" s="108"/>
      <c r="G16" s="107"/>
      <c r="H16" s="109"/>
      <c r="I16" s="110"/>
      <c r="J16" s="103"/>
      <c r="K16" s="108"/>
      <c r="L16" s="7" t="str">
        <f t="shared" si="0"/>
        <v/>
      </c>
      <c r="M16" s="79" t="b">
        <f t="shared" si="1"/>
        <v>1</v>
      </c>
      <c r="N16" s="79">
        <f t="shared" si="2"/>
        <v>0</v>
      </c>
      <c r="O16" s="80" t="b">
        <f t="shared" si="3"/>
        <v>1</v>
      </c>
      <c r="P16" s="80" t="b">
        <f t="shared" si="4"/>
        <v>1</v>
      </c>
      <c r="Q16" s="80" t="b">
        <f t="shared" si="5"/>
        <v>1</v>
      </c>
      <c r="R16" s="80" t="b">
        <f t="shared" si="6"/>
        <v>1</v>
      </c>
      <c r="S16" s="81" t="b">
        <f t="shared" si="7"/>
        <v>1</v>
      </c>
    </row>
    <row r="17" spans="1:19" s="97" customFormat="1" ht="15" customHeight="1">
      <c r="A17" s="107"/>
      <c r="C17" s="107"/>
      <c r="D17" s="103"/>
      <c r="E17" s="108"/>
      <c r="G17" s="107"/>
      <c r="H17" s="109"/>
      <c r="I17" s="110"/>
      <c r="J17" s="103"/>
      <c r="K17" s="108"/>
      <c r="L17" s="7" t="str">
        <f t="shared" si="0"/>
        <v/>
      </c>
      <c r="M17" s="79" t="b">
        <f t="shared" si="1"/>
        <v>1</v>
      </c>
      <c r="N17" s="79">
        <f t="shared" si="2"/>
        <v>0</v>
      </c>
      <c r="O17" s="80" t="b">
        <f t="shared" si="3"/>
        <v>1</v>
      </c>
      <c r="P17" s="80" t="b">
        <f t="shared" si="4"/>
        <v>1</v>
      </c>
      <c r="Q17" s="80" t="b">
        <f t="shared" si="5"/>
        <v>1</v>
      </c>
      <c r="R17" s="80" t="b">
        <f t="shared" si="6"/>
        <v>1</v>
      </c>
      <c r="S17" s="81" t="b">
        <f t="shared" si="7"/>
        <v>1</v>
      </c>
    </row>
    <row r="18" spans="1:19" s="97" customFormat="1" ht="15" customHeight="1">
      <c r="A18" s="107"/>
      <c r="C18" s="107"/>
      <c r="D18" s="103"/>
      <c r="E18" s="108"/>
      <c r="G18" s="107"/>
      <c r="H18" s="109"/>
      <c r="I18" s="110"/>
      <c r="J18" s="103"/>
      <c r="K18" s="108"/>
      <c r="L18" s="7" t="str">
        <f t="shared" si="0"/>
        <v/>
      </c>
      <c r="M18" s="79" t="b">
        <f t="shared" si="1"/>
        <v>1</v>
      </c>
      <c r="N18" s="79">
        <f t="shared" si="2"/>
        <v>0</v>
      </c>
      <c r="O18" s="80" t="b">
        <f t="shared" si="3"/>
        <v>1</v>
      </c>
      <c r="P18" s="80" t="b">
        <f t="shared" si="4"/>
        <v>1</v>
      </c>
      <c r="Q18" s="80" t="b">
        <f t="shared" si="5"/>
        <v>1</v>
      </c>
      <c r="R18" s="80" t="b">
        <f t="shared" si="6"/>
        <v>1</v>
      </c>
      <c r="S18" s="81" t="b">
        <f t="shared" si="7"/>
        <v>1</v>
      </c>
    </row>
    <row r="19" spans="1:19" s="97" customFormat="1" ht="15" customHeight="1">
      <c r="A19" s="107"/>
      <c r="C19" s="107"/>
      <c r="D19" s="103"/>
      <c r="E19" s="108"/>
      <c r="G19" s="107"/>
      <c r="H19" s="109"/>
      <c r="I19" s="110"/>
      <c r="J19" s="103"/>
      <c r="K19" s="108"/>
      <c r="L19" s="7" t="str">
        <f t="shared" si="0"/>
        <v/>
      </c>
      <c r="M19" s="79" t="b">
        <f t="shared" si="1"/>
        <v>1</v>
      </c>
      <c r="N19" s="79">
        <f t="shared" si="2"/>
        <v>0</v>
      </c>
      <c r="O19" s="80" t="b">
        <f t="shared" si="3"/>
        <v>1</v>
      </c>
      <c r="P19" s="80" t="b">
        <f t="shared" si="4"/>
        <v>1</v>
      </c>
      <c r="Q19" s="80" t="b">
        <f t="shared" si="5"/>
        <v>1</v>
      </c>
      <c r="R19" s="80" t="b">
        <f t="shared" si="6"/>
        <v>1</v>
      </c>
      <c r="S19" s="81" t="b">
        <f t="shared" si="7"/>
        <v>1</v>
      </c>
    </row>
    <row r="20" spans="1:19" s="97" customFormat="1" ht="15" customHeight="1">
      <c r="A20" s="107"/>
      <c r="C20" s="107"/>
      <c r="D20" s="103"/>
      <c r="E20" s="108"/>
      <c r="G20" s="107"/>
      <c r="H20" s="109"/>
      <c r="I20" s="110"/>
      <c r="J20" s="103"/>
      <c r="K20" s="108"/>
      <c r="L20" s="7" t="str">
        <f t="shared" si="0"/>
        <v/>
      </c>
      <c r="M20" s="79" t="b">
        <f t="shared" si="1"/>
        <v>1</v>
      </c>
      <c r="N20" s="79">
        <f t="shared" si="2"/>
        <v>0</v>
      </c>
      <c r="O20" s="80" t="b">
        <f t="shared" si="3"/>
        <v>1</v>
      </c>
      <c r="P20" s="80" t="b">
        <f t="shared" si="4"/>
        <v>1</v>
      </c>
      <c r="Q20" s="80" t="b">
        <f t="shared" si="5"/>
        <v>1</v>
      </c>
      <c r="R20" s="80" t="b">
        <f t="shared" si="6"/>
        <v>1</v>
      </c>
      <c r="S20" s="81" t="b">
        <f t="shared" si="7"/>
        <v>1</v>
      </c>
    </row>
    <row r="21" spans="1:19" s="97" customFormat="1" ht="15" customHeight="1">
      <c r="A21" s="107"/>
      <c r="C21" s="107"/>
      <c r="D21" s="103"/>
      <c r="E21" s="108"/>
      <c r="G21" s="107"/>
      <c r="H21" s="109"/>
      <c r="I21" s="110"/>
      <c r="J21" s="103"/>
      <c r="K21" s="108"/>
      <c r="L21" s="7" t="str">
        <f t="shared" si="0"/>
        <v/>
      </c>
      <c r="M21" s="79" t="b">
        <f t="shared" si="1"/>
        <v>1</v>
      </c>
      <c r="N21" s="79">
        <f t="shared" si="2"/>
        <v>0</v>
      </c>
      <c r="O21" s="80" t="b">
        <f t="shared" si="3"/>
        <v>1</v>
      </c>
      <c r="P21" s="80" t="b">
        <f t="shared" si="4"/>
        <v>1</v>
      </c>
      <c r="Q21" s="80" t="b">
        <f t="shared" si="5"/>
        <v>1</v>
      </c>
      <c r="R21" s="80" t="b">
        <f t="shared" si="6"/>
        <v>1</v>
      </c>
      <c r="S21" s="81" t="b">
        <f t="shared" si="7"/>
        <v>1</v>
      </c>
    </row>
    <row r="22" spans="1:19" s="97" customFormat="1" ht="15" customHeight="1">
      <c r="A22" s="107"/>
      <c r="C22" s="107"/>
      <c r="D22" s="103"/>
      <c r="E22" s="108"/>
      <c r="G22" s="107"/>
      <c r="H22" s="109"/>
      <c r="I22" s="110"/>
      <c r="J22" s="103"/>
      <c r="K22" s="108"/>
      <c r="L22" s="7" t="str">
        <f t="shared" si="0"/>
        <v/>
      </c>
      <c r="M22" s="79" t="b">
        <f t="shared" si="1"/>
        <v>1</v>
      </c>
      <c r="N22" s="79">
        <f t="shared" si="2"/>
        <v>0</v>
      </c>
      <c r="O22" s="80" t="b">
        <f t="shared" si="3"/>
        <v>1</v>
      </c>
      <c r="P22" s="80" t="b">
        <f t="shared" si="4"/>
        <v>1</v>
      </c>
      <c r="Q22" s="80" t="b">
        <f t="shared" si="5"/>
        <v>1</v>
      </c>
      <c r="R22" s="80" t="b">
        <f t="shared" si="6"/>
        <v>1</v>
      </c>
      <c r="S22" s="81" t="b">
        <f t="shared" si="7"/>
        <v>1</v>
      </c>
    </row>
    <row r="23" spans="1:19" s="97" customFormat="1" ht="15" customHeight="1">
      <c r="A23" s="107"/>
      <c r="C23" s="107"/>
      <c r="D23" s="103"/>
      <c r="E23" s="108"/>
      <c r="G23" s="107"/>
      <c r="H23" s="109"/>
      <c r="I23" s="110"/>
      <c r="J23" s="103"/>
      <c r="K23" s="108"/>
      <c r="L23" s="7" t="str">
        <f t="shared" si="0"/>
        <v/>
      </c>
      <c r="M23" s="79" t="b">
        <f t="shared" si="1"/>
        <v>1</v>
      </c>
      <c r="N23" s="79">
        <f t="shared" si="2"/>
        <v>0</v>
      </c>
      <c r="O23" s="80" t="b">
        <f t="shared" si="3"/>
        <v>1</v>
      </c>
      <c r="P23" s="80" t="b">
        <f t="shared" si="4"/>
        <v>1</v>
      </c>
      <c r="Q23" s="80" t="b">
        <f t="shared" si="5"/>
        <v>1</v>
      </c>
      <c r="R23" s="80" t="b">
        <f t="shared" si="6"/>
        <v>1</v>
      </c>
      <c r="S23" s="81" t="b">
        <f t="shared" si="7"/>
        <v>1</v>
      </c>
    </row>
    <row r="24" spans="1:19" s="97" customFormat="1" ht="15" customHeight="1">
      <c r="A24" s="107"/>
      <c r="C24" s="107"/>
      <c r="D24" s="103"/>
      <c r="E24" s="108"/>
      <c r="G24" s="107"/>
      <c r="H24" s="109"/>
      <c r="I24" s="110"/>
      <c r="J24" s="103"/>
      <c r="K24" s="108"/>
      <c r="L24" s="7" t="str">
        <f t="shared" si="0"/>
        <v/>
      </c>
      <c r="M24" s="79" t="b">
        <f t="shared" si="1"/>
        <v>1</v>
      </c>
      <c r="N24" s="79">
        <f t="shared" si="2"/>
        <v>0</v>
      </c>
      <c r="O24" s="80" t="b">
        <f t="shared" si="3"/>
        <v>1</v>
      </c>
      <c r="P24" s="80" t="b">
        <f t="shared" si="4"/>
        <v>1</v>
      </c>
      <c r="Q24" s="80" t="b">
        <f t="shared" si="5"/>
        <v>1</v>
      </c>
      <c r="R24" s="80" t="b">
        <f t="shared" si="6"/>
        <v>1</v>
      </c>
      <c r="S24" s="81" t="b">
        <f t="shared" si="7"/>
        <v>1</v>
      </c>
    </row>
    <row r="25" spans="1:19" s="97" customFormat="1" ht="15" customHeight="1">
      <c r="A25" s="107"/>
      <c r="C25" s="107"/>
      <c r="D25" s="103"/>
      <c r="E25" s="108"/>
      <c r="G25" s="107"/>
      <c r="H25" s="109"/>
      <c r="I25" s="110"/>
      <c r="J25" s="103"/>
      <c r="K25" s="108"/>
      <c r="L25" s="7" t="str">
        <f t="shared" si="0"/>
        <v/>
      </c>
      <c r="M25" s="79" t="b">
        <f t="shared" si="1"/>
        <v>1</v>
      </c>
      <c r="N25" s="79">
        <f t="shared" si="2"/>
        <v>0</v>
      </c>
      <c r="O25" s="80" t="b">
        <f t="shared" si="3"/>
        <v>1</v>
      </c>
      <c r="P25" s="80" t="b">
        <f t="shared" si="4"/>
        <v>1</v>
      </c>
      <c r="Q25" s="80" t="b">
        <f t="shared" si="5"/>
        <v>1</v>
      </c>
      <c r="R25" s="80" t="b">
        <f t="shared" si="6"/>
        <v>1</v>
      </c>
      <c r="S25" s="81" t="b">
        <f t="shared" si="7"/>
        <v>1</v>
      </c>
    </row>
    <row r="26" spans="1:19" s="97" customFormat="1" ht="15" customHeight="1">
      <c r="A26" s="107"/>
      <c r="C26" s="107"/>
      <c r="D26" s="103"/>
      <c r="E26" s="108"/>
      <c r="G26" s="107"/>
      <c r="H26" s="109"/>
      <c r="I26" s="110"/>
      <c r="J26" s="103"/>
      <c r="K26" s="108"/>
      <c r="L26" s="7" t="str">
        <f t="shared" si="0"/>
        <v/>
      </c>
      <c r="M26" s="79" t="b">
        <f t="shared" si="1"/>
        <v>1</v>
      </c>
      <c r="N26" s="79">
        <f t="shared" si="2"/>
        <v>0</v>
      </c>
      <c r="O26" s="80" t="b">
        <f t="shared" si="3"/>
        <v>1</v>
      </c>
      <c r="P26" s="80" t="b">
        <f t="shared" si="4"/>
        <v>1</v>
      </c>
      <c r="Q26" s="80" t="b">
        <f t="shared" si="5"/>
        <v>1</v>
      </c>
      <c r="R26" s="80" t="b">
        <f t="shared" si="6"/>
        <v>1</v>
      </c>
      <c r="S26" s="81" t="b">
        <f t="shared" si="7"/>
        <v>1</v>
      </c>
    </row>
    <row r="27" spans="1:19" s="97" customFormat="1" ht="15" customHeight="1">
      <c r="A27" s="107"/>
      <c r="C27" s="107"/>
      <c r="D27" s="103"/>
      <c r="E27" s="108"/>
      <c r="G27" s="107"/>
      <c r="H27" s="109"/>
      <c r="I27" s="110"/>
      <c r="J27" s="103"/>
      <c r="K27" s="108"/>
      <c r="L27" s="7" t="str">
        <f t="shared" si="0"/>
        <v/>
      </c>
      <c r="M27" s="79" t="b">
        <f t="shared" si="1"/>
        <v>1</v>
      </c>
      <c r="N27" s="79">
        <f t="shared" si="2"/>
        <v>0</v>
      </c>
      <c r="O27" s="80" t="b">
        <f t="shared" si="3"/>
        <v>1</v>
      </c>
      <c r="P27" s="80" t="b">
        <f t="shared" si="4"/>
        <v>1</v>
      </c>
      <c r="Q27" s="80" t="b">
        <f t="shared" si="5"/>
        <v>1</v>
      </c>
      <c r="R27" s="80" t="b">
        <f t="shared" si="6"/>
        <v>1</v>
      </c>
      <c r="S27" s="81" t="b">
        <f t="shared" si="7"/>
        <v>1</v>
      </c>
    </row>
    <row r="28" spans="1:19" s="97" customFormat="1" ht="15" customHeight="1">
      <c r="A28" s="107"/>
      <c r="C28" s="107"/>
      <c r="D28" s="103"/>
      <c r="E28" s="108"/>
      <c r="G28" s="107"/>
      <c r="H28" s="109"/>
      <c r="I28" s="110"/>
      <c r="J28" s="103"/>
      <c r="K28" s="108"/>
      <c r="L28" s="7" t="str">
        <f t="shared" si="0"/>
        <v/>
      </c>
      <c r="M28" s="79" t="b">
        <f t="shared" si="1"/>
        <v>1</v>
      </c>
      <c r="N28" s="79">
        <f t="shared" si="2"/>
        <v>0</v>
      </c>
      <c r="O28" s="80" t="b">
        <f t="shared" si="3"/>
        <v>1</v>
      </c>
      <c r="P28" s="80" t="b">
        <f t="shared" si="4"/>
        <v>1</v>
      </c>
      <c r="Q28" s="80" t="b">
        <f t="shared" si="5"/>
        <v>1</v>
      </c>
      <c r="R28" s="80" t="b">
        <f t="shared" si="6"/>
        <v>1</v>
      </c>
      <c r="S28" s="81" t="b">
        <f t="shared" si="7"/>
        <v>1</v>
      </c>
    </row>
    <row r="29" spans="1:19" ht="20.100000000000001" customHeight="1">
      <c r="C29" s="111"/>
      <c r="D29" s="112"/>
      <c r="E29" s="111"/>
      <c r="F29" s="111"/>
      <c r="G29" s="111"/>
      <c r="H29" s="113"/>
      <c r="I29" s="111"/>
      <c r="J29" s="111"/>
      <c r="K29" s="111"/>
      <c r="L29" s="114"/>
      <c r="M29" s="79">
        <f>COUNTIF(M14:M28,FALSE)</f>
        <v>0</v>
      </c>
      <c r="N29" s="114"/>
      <c r="O29" s="114"/>
      <c r="P29" s="114"/>
      <c r="Q29" s="114"/>
      <c r="R29" s="114"/>
      <c r="S29" s="82">
        <f>COUNTIF(S14:S28,FALSE)</f>
        <v>0</v>
      </c>
    </row>
    <row r="30" spans="1:19" s="86" customFormat="1" ht="11.25" customHeight="1">
      <c r="A30" s="85" t="s">
        <v>706</v>
      </c>
      <c r="D30" s="85"/>
      <c r="E30" s="85"/>
      <c r="F30" s="85"/>
      <c r="G30" s="85"/>
      <c r="H30" s="85"/>
      <c r="I30" s="85"/>
      <c r="J30" s="85"/>
      <c r="K30" s="85"/>
      <c r="L30" s="85"/>
      <c r="M30" s="85"/>
      <c r="N30" s="85"/>
    </row>
    <row r="31" spans="1:19" s="72" customFormat="1" ht="14.25" customHeight="1">
      <c r="A31" s="87"/>
      <c r="B31" s="148"/>
      <c r="C31" s="148"/>
      <c r="D31" s="87"/>
      <c r="E31" s="87"/>
      <c r="F31" s="87"/>
      <c r="G31" s="87"/>
      <c r="H31" s="87"/>
      <c r="I31" s="87"/>
      <c r="J31" s="87"/>
      <c r="K31" s="87"/>
      <c r="L31" s="71"/>
      <c r="M31" s="71"/>
      <c r="N31" s="71"/>
    </row>
    <row r="32" spans="1:19" s="72" customFormat="1" ht="15" customHeight="1">
      <c r="A32" s="87"/>
      <c r="B32" s="148"/>
      <c r="C32" s="148"/>
      <c r="D32" s="87"/>
      <c r="E32" s="87"/>
      <c r="F32" s="87"/>
      <c r="G32" s="87"/>
      <c r="H32" s="87"/>
      <c r="I32" s="87"/>
      <c r="J32" s="87"/>
      <c r="K32" s="87"/>
      <c r="L32" s="71"/>
      <c r="M32" s="71"/>
      <c r="N32" s="71"/>
    </row>
    <row r="33" spans="1:14" s="72" customFormat="1" ht="15" customHeight="1">
      <c r="A33" s="88"/>
      <c r="B33" s="148"/>
      <c r="C33" s="148"/>
      <c r="D33" s="88"/>
      <c r="E33" s="88"/>
      <c r="F33" s="88"/>
      <c r="G33" s="88"/>
      <c r="H33" s="88"/>
      <c r="I33" s="88"/>
      <c r="J33" s="88"/>
      <c r="K33" s="88"/>
      <c r="L33" s="71"/>
      <c r="M33" s="71"/>
      <c r="N33" s="71"/>
    </row>
    <row r="34" spans="1:14" ht="25.7" customHeight="1">
      <c r="F34" s="116"/>
    </row>
    <row r="35" spans="1:14" ht="20.85" customHeight="1">
      <c r="A35" s="201" t="s">
        <v>750</v>
      </c>
      <c r="F35" s="116"/>
    </row>
    <row r="36" spans="1:14" ht="20.85" customHeight="1">
      <c r="A36" s="201" t="s">
        <v>748</v>
      </c>
      <c r="F36" s="116"/>
    </row>
    <row r="37" spans="1:14" ht="20.85" customHeight="1">
      <c r="F37" s="116"/>
    </row>
    <row r="38" spans="1:14" ht="20.85" customHeight="1">
      <c r="F38" s="116"/>
    </row>
    <row r="39" spans="1:14" ht="20.85" customHeight="1">
      <c r="F39" s="116"/>
    </row>
    <row r="40" spans="1:14" ht="20.85" customHeight="1">
      <c r="F40" s="116"/>
    </row>
    <row r="41" spans="1:14" ht="20.85" customHeight="1">
      <c r="F41" s="116"/>
    </row>
    <row r="42" spans="1:14" ht="20.85" customHeight="1">
      <c r="F42" s="116"/>
    </row>
    <row r="43" spans="1:14" ht="20.85" customHeight="1">
      <c r="F43" s="116"/>
    </row>
    <row r="44" spans="1:14" ht="20.85" customHeight="1">
      <c r="F44" s="116"/>
    </row>
    <row r="45" spans="1:14" ht="20.85" customHeight="1">
      <c r="F45" s="116"/>
    </row>
    <row r="46" spans="1:14" ht="20.85" customHeight="1">
      <c r="F46" s="116"/>
    </row>
    <row r="47" spans="1:14" ht="20.85" customHeight="1">
      <c r="F47" s="116"/>
    </row>
    <row r="48" spans="1:14" ht="20.85" customHeight="1">
      <c r="F48" s="116"/>
    </row>
    <row r="49" spans="6:6" ht="20.85" customHeight="1">
      <c r="F49" s="116"/>
    </row>
    <row r="50" spans="6:6" ht="20.85" customHeight="1">
      <c r="F50" s="116"/>
    </row>
    <row r="51" spans="6:6" ht="20.85" customHeight="1">
      <c r="F51" s="116"/>
    </row>
    <row r="52" spans="6:6" ht="20.85" customHeight="1">
      <c r="F52" s="116"/>
    </row>
    <row r="53" spans="6:6" ht="20.85" customHeight="1">
      <c r="F53" s="116"/>
    </row>
    <row r="54" spans="6:6" ht="20.85" customHeight="1">
      <c r="F54" s="116"/>
    </row>
    <row r="55" spans="6:6" ht="20.85" customHeight="1">
      <c r="F55" s="116"/>
    </row>
    <row r="56" spans="6:6" ht="20.85" customHeight="1">
      <c r="F56" s="116"/>
    </row>
    <row r="57" spans="6:6" ht="20.85" customHeight="1">
      <c r="F57" s="116"/>
    </row>
    <row r="58" spans="6:6" ht="20.85" customHeight="1">
      <c r="F58" s="116"/>
    </row>
    <row r="59" spans="6:6" ht="20.85" customHeight="1">
      <c r="F59" s="116"/>
    </row>
    <row r="60" spans="6:6" ht="20.85" customHeight="1">
      <c r="F60" s="116"/>
    </row>
    <row r="61" spans="6:6" ht="20.85" customHeight="1">
      <c r="F61" s="116"/>
    </row>
    <row r="62" spans="6:6" ht="20.85" customHeight="1">
      <c r="F62" s="116"/>
    </row>
    <row r="63" spans="6:6" ht="20.85" customHeight="1">
      <c r="F63" s="116"/>
    </row>
    <row r="64" spans="6:6" ht="20.85" customHeight="1">
      <c r="F64" s="116"/>
    </row>
    <row r="65" spans="6:6" ht="20.85" customHeight="1">
      <c r="F65" s="116"/>
    </row>
    <row r="66" spans="6:6" ht="20.85" customHeight="1">
      <c r="F66" s="116"/>
    </row>
    <row r="67" spans="6:6" ht="20.85" customHeight="1">
      <c r="F67" s="116"/>
    </row>
    <row r="68" spans="6:6" ht="20.85" customHeight="1">
      <c r="F68" s="116"/>
    </row>
    <row r="69" spans="6:6" ht="20.85" customHeight="1">
      <c r="F69" s="116"/>
    </row>
    <row r="70" spans="6:6" ht="20.85" customHeight="1">
      <c r="F70" s="116"/>
    </row>
    <row r="71" spans="6:6" ht="20.85" customHeight="1">
      <c r="F71" s="116"/>
    </row>
    <row r="72" spans="6:6" ht="20.85" customHeight="1">
      <c r="F72" s="116"/>
    </row>
    <row r="73" spans="6:6" ht="20.85" customHeight="1">
      <c r="F73" s="116"/>
    </row>
    <row r="74" spans="6:6" ht="20.85" customHeight="1">
      <c r="F74" s="116"/>
    </row>
    <row r="75" spans="6:6" ht="20.85" customHeight="1">
      <c r="F75" s="116"/>
    </row>
    <row r="76" spans="6:6" ht="20.85" customHeight="1">
      <c r="F76" s="116"/>
    </row>
    <row r="77" spans="6:6" ht="20.85" customHeight="1">
      <c r="F77" s="116"/>
    </row>
    <row r="78" spans="6:6" ht="20.85" customHeight="1">
      <c r="F78" s="116"/>
    </row>
    <row r="79" spans="6:6" ht="20.85" customHeight="1">
      <c r="F79" s="116"/>
    </row>
    <row r="80" spans="6:6" ht="20.85" customHeight="1">
      <c r="F80" s="116"/>
    </row>
    <row r="81" spans="6:6" ht="20.85" customHeight="1">
      <c r="F81" s="116"/>
    </row>
    <row r="82" spans="6:6" ht="20.85" customHeight="1">
      <c r="F82" s="116"/>
    </row>
    <row r="83" spans="6:6" ht="20.85" customHeight="1">
      <c r="F83" s="116"/>
    </row>
    <row r="84" spans="6:6" ht="20.85" customHeight="1">
      <c r="F84" s="116"/>
    </row>
    <row r="85" spans="6:6" ht="20.85" customHeight="1">
      <c r="F85" s="116"/>
    </row>
    <row r="86" spans="6:6" ht="20.85" customHeight="1">
      <c r="F86" s="116"/>
    </row>
    <row r="87" spans="6:6" ht="20.85" customHeight="1">
      <c r="F87" s="116"/>
    </row>
    <row r="88" spans="6:6" ht="20.85" customHeight="1">
      <c r="F88" s="116"/>
    </row>
    <row r="89" spans="6:6" ht="20.85" customHeight="1">
      <c r="F89" s="116"/>
    </row>
    <row r="90" spans="6:6" ht="20.85" customHeight="1">
      <c r="F90" s="116"/>
    </row>
    <row r="91" spans="6:6" ht="20.85" customHeight="1">
      <c r="F91" s="116"/>
    </row>
    <row r="92" spans="6:6" ht="20.85" customHeight="1">
      <c r="F92" s="116"/>
    </row>
    <row r="93" spans="6:6" ht="20.85" customHeight="1">
      <c r="F93" s="116"/>
    </row>
    <row r="94" spans="6:6" ht="20.85" customHeight="1">
      <c r="F94" s="116"/>
    </row>
    <row r="95" spans="6:6" ht="20.85" customHeight="1">
      <c r="F95" s="116"/>
    </row>
    <row r="96" spans="6:6" ht="20.85" customHeight="1">
      <c r="F96" s="116"/>
    </row>
    <row r="97" spans="1:12" ht="20.85" customHeight="1">
      <c r="F97" s="116"/>
    </row>
    <row r="98" spans="1:12" ht="20.85" customHeight="1">
      <c r="F98" s="116"/>
    </row>
    <row r="99" spans="1:12" ht="20.85" customHeight="1">
      <c r="F99" s="116"/>
    </row>
    <row r="100" spans="1:12" ht="20.85" customHeight="1">
      <c r="F100" s="116"/>
    </row>
    <row r="101" spans="1:12" ht="20.85" customHeight="1">
      <c r="F101" s="116"/>
    </row>
    <row r="102" spans="1:12" ht="20.85" customHeight="1">
      <c r="F102" s="116"/>
    </row>
    <row r="103" spans="1:12" ht="20.85" customHeight="1">
      <c r="F103" s="116"/>
    </row>
    <row r="104" spans="1:12" ht="20.85" customHeight="1">
      <c r="F104" s="116"/>
    </row>
    <row r="105" spans="1:12" ht="20.85" customHeight="1">
      <c r="F105" s="116"/>
    </row>
    <row r="106" spans="1:12" ht="20.85" customHeight="1">
      <c r="F106" s="116"/>
    </row>
    <row r="107" spans="1:12" ht="20.85" customHeight="1">
      <c r="A107" s="14"/>
      <c r="B107" s="14"/>
      <c r="C107" s="14" t="s">
        <v>89</v>
      </c>
      <c r="F107" s="116"/>
    </row>
    <row r="108" spans="1:12" ht="20.85" customHeight="1">
      <c r="A108" s="14"/>
      <c r="B108" s="14"/>
      <c r="C108" s="14" t="e">
        <f>IF(ISNA(INDEX(ErrorTable,MATCH(#REF!&amp;#REF!&amp;FALSE,ErrorKey,0),6)),"",INDEX(ErrorTable,MATCH(#REF!&amp;#REF!&amp;FALSE,ErrorKey,0),6))</f>
        <v>#REF!</v>
      </c>
      <c r="F108" s="116"/>
    </row>
    <row r="109" spans="1:12" ht="20.85" customHeight="1">
      <c r="A109" s="14"/>
      <c r="B109" s="14"/>
      <c r="C109" s="14" t="e">
        <f>IF(ISNA(INDEX(ErrorTable,MATCH(#REF!&amp;#REF!&amp;FALSE,ErrorKey,0),6)),"",INDEX(ErrorTable,MATCH(#REF!&amp;#REF!&amp;FALSE,ErrorKey,0),6))</f>
        <v>#REF!</v>
      </c>
      <c r="F109" s="116"/>
    </row>
    <row r="110" spans="1:12" ht="20.85" customHeight="1">
      <c r="A110" s="14"/>
      <c r="B110" s="14"/>
      <c r="C110" s="14" t="e">
        <f>IF(ISNA(INDEX(ErrorTable,MATCH(#REF!&amp;#REF!&amp;FALSE,ErrorKey,0),6)),"",INDEX(ErrorTable,MATCH(#REF!&amp;#REF!&amp;FALSE,ErrorKey,0),6))</f>
        <v>#REF!</v>
      </c>
      <c r="F110" s="116"/>
    </row>
    <row r="111" spans="1:12" ht="20.85" customHeight="1">
      <c r="A111" s="14"/>
      <c r="B111" s="14"/>
      <c r="C111" s="14" t="e">
        <f>IF(ISNA(INDEX(ErrorTable,MATCH(#REF!&amp;#REF!&amp;FALSE,ErrorKey,0),6)),"",INDEX(ErrorTable,MATCH(#REF!&amp;#REF!&amp;FALSE,ErrorKey,0),6))</f>
        <v>#REF!</v>
      </c>
      <c r="F111" s="116"/>
      <c r="G111" s="117" t="s">
        <v>241</v>
      </c>
      <c r="H111" s="117"/>
      <c r="I111" s="117"/>
      <c r="J111" s="117"/>
    </row>
    <row r="112" spans="1:12" ht="20.85" customHeight="1">
      <c r="A112" s="14"/>
      <c r="B112" s="14"/>
      <c r="C112" s="14" t="e">
        <f>IF(ISNA(INDEX(ErrorTable,MATCH(#REF!&amp;#REF!&amp;FALSE,ErrorKey,0),6)),"",INDEX(ErrorTable,MATCH(#REF!&amp;#REF!&amp;FALSE,ErrorKey,0),6))</f>
        <v>#REF!</v>
      </c>
      <c r="F112" s="116"/>
      <c r="G112" s="117" t="s">
        <v>241</v>
      </c>
      <c r="H112" s="117"/>
      <c r="L112" s="117" t="s">
        <v>241</v>
      </c>
    </row>
    <row r="113" spans="1:12" ht="20.85" customHeight="1">
      <c r="A113" s="14"/>
      <c r="B113" s="14"/>
      <c r="C113" s="14" t="e">
        <f>IF(ISNA(INDEX(ErrorTable,MATCH(#REF!&amp;#REF!&amp;FALSE,ErrorKey,0),6)),"",INDEX(ErrorTable,MATCH(#REF!&amp;#REF!&amp;FALSE,ErrorKey,0),6))</f>
        <v>#REF!</v>
      </c>
      <c r="F113" s="116"/>
    </row>
    <row r="114" spans="1:12" ht="20.85" customHeight="1">
      <c r="A114" s="14"/>
      <c r="B114" s="14"/>
      <c r="C114" s="14" t="e">
        <f>IF(ISNA(INDEX(ErrorTable,MATCH(#REF!&amp;#REF!&amp;FALSE,ErrorKey,0),6)),"",INDEX(ErrorTable,MATCH(#REF!&amp;#REF!&amp;FALSE,ErrorKey,0),6))</f>
        <v>#REF!</v>
      </c>
      <c r="F114" s="116"/>
    </row>
    <row r="115" spans="1:12" ht="20.85" customHeight="1">
      <c r="A115" s="14"/>
      <c r="B115" s="14"/>
      <c r="C115" s="14" t="e">
        <f>IF(ISNA(INDEX(ErrorTable,MATCH(#REF!&amp;#REF!&amp;FALSE,ErrorKey,0),6)),"",INDEX(ErrorTable,MATCH(#REF!&amp;#REF!&amp;FALSE,ErrorKey,0),6))</f>
        <v>#REF!</v>
      </c>
      <c r="F115" s="116"/>
    </row>
    <row r="116" spans="1:12" ht="20.85" customHeight="1">
      <c r="A116" s="14"/>
      <c r="B116" s="14"/>
      <c r="C116" s="14" t="e">
        <f>IF(ISNA(INDEX(ErrorTable,MATCH(#REF!&amp;#REF!&amp;FALSE,ErrorKey,0),6)),"",INDEX(ErrorTable,MATCH(#REF!&amp;#REF!&amp;FALSE,ErrorKey,0),6))</f>
        <v>#REF!</v>
      </c>
      <c r="F116" s="116"/>
    </row>
    <row r="117" spans="1:12" ht="20.85" customHeight="1">
      <c r="A117" s="14"/>
      <c r="B117" s="14"/>
      <c r="C117" s="14" t="e">
        <f>IF(ISNA(INDEX(ErrorTable,MATCH(#REF!&amp;#REF!&amp;FALSE,ErrorKey,0),6)),"",INDEX(ErrorTable,MATCH(#REF!&amp;#REF!&amp;FALSE,ErrorKey,0),6))</f>
        <v>#REF!</v>
      </c>
      <c r="F117" s="116"/>
    </row>
    <row r="118" spans="1:12" ht="20.85" customHeight="1">
      <c r="F118" s="116"/>
    </row>
    <row r="119" spans="1:12" ht="20.85" customHeight="1">
      <c r="F119" s="116"/>
      <c r="G119" s="115" t="s">
        <v>241</v>
      </c>
    </row>
    <row r="120" spans="1:12" ht="20.85" customHeight="1">
      <c r="F120" s="116"/>
    </row>
    <row r="121" spans="1:12" ht="20.85" customHeight="1">
      <c r="F121" s="116"/>
    </row>
    <row r="122" spans="1:12" ht="20.85" customHeight="1">
      <c r="F122" s="116"/>
      <c r="G122" s="117" t="s">
        <v>241</v>
      </c>
      <c r="H122" s="117"/>
      <c r="L122" s="118" t="s">
        <v>241</v>
      </c>
    </row>
    <row r="123" spans="1:12">
      <c r="F123" s="116"/>
    </row>
    <row r="124" spans="1:12">
      <c r="F124" s="116"/>
    </row>
    <row r="125" spans="1:12">
      <c r="F125" s="116"/>
    </row>
    <row r="126" spans="1:12">
      <c r="F126" s="116"/>
    </row>
    <row r="127" spans="1:12">
      <c r="F127" s="116"/>
    </row>
    <row r="128" spans="1:12">
      <c r="F128" s="116"/>
    </row>
    <row r="129" spans="6:6">
      <c r="F129" s="116"/>
    </row>
    <row r="130" spans="6:6">
      <c r="F130" s="116"/>
    </row>
    <row r="131" spans="6:6">
      <c r="F131" s="116"/>
    </row>
    <row r="132" spans="6:6">
      <c r="F132" s="116"/>
    </row>
    <row r="133" spans="6:6">
      <c r="F133" s="116"/>
    </row>
    <row r="134" spans="6:6">
      <c r="F134" s="116"/>
    </row>
    <row r="135" spans="6:6">
      <c r="F135" s="116"/>
    </row>
    <row r="136" spans="6:6">
      <c r="F136" s="116"/>
    </row>
    <row r="137" spans="6:6">
      <c r="F137" s="116"/>
    </row>
    <row r="138" spans="6:6">
      <c r="F138" s="116"/>
    </row>
    <row r="139" spans="6:6">
      <c r="F139" s="116"/>
    </row>
    <row r="140" spans="6:6">
      <c r="F140" s="116"/>
    </row>
    <row r="141" spans="6:6">
      <c r="F141" s="116"/>
    </row>
    <row r="142" spans="6:6">
      <c r="F142" s="116"/>
    </row>
    <row r="143" spans="6:6">
      <c r="F143" s="116"/>
    </row>
    <row r="144" spans="6:6">
      <c r="F144" s="116"/>
    </row>
    <row r="145" spans="6:6">
      <c r="F145" s="116"/>
    </row>
    <row r="146" spans="6:6">
      <c r="F146" s="116"/>
    </row>
    <row r="147" spans="6:6">
      <c r="F147" s="116"/>
    </row>
    <row r="148" spans="6:6">
      <c r="F148" s="116"/>
    </row>
    <row r="149" spans="6:6">
      <c r="F149" s="116"/>
    </row>
    <row r="150" spans="6:6">
      <c r="F150" s="116"/>
    </row>
    <row r="151" spans="6:6">
      <c r="F151" s="116"/>
    </row>
    <row r="152" spans="6:6">
      <c r="F152" s="116"/>
    </row>
    <row r="153" spans="6:6">
      <c r="F153" s="116"/>
    </row>
    <row r="154" spans="6:6">
      <c r="F154" s="116"/>
    </row>
    <row r="155" spans="6:6">
      <c r="F155" s="116"/>
    </row>
    <row r="156" spans="6:6">
      <c r="F156" s="116"/>
    </row>
    <row r="157" spans="6:6">
      <c r="F157" s="116"/>
    </row>
    <row r="158" spans="6:6">
      <c r="F158" s="116"/>
    </row>
    <row r="159" spans="6:6">
      <c r="F159" s="116"/>
    </row>
    <row r="160" spans="6:6">
      <c r="F160" s="116"/>
    </row>
    <row r="161" spans="6:6">
      <c r="F161" s="116"/>
    </row>
    <row r="162" spans="6:6">
      <c r="F162" s="116"/>
    </row>
    <row r="163" spans="6:6">
      <c r="F163" s="116"/>
    </row>
    <row r="164" spans="6:6">
      <c r="F164" s="116"/>
    </row>
    <row r="165" spans="6:6">
      <c r="F165" s="116"/>
    </row>
    <row r="166" spans="6:6">
      <c r="F166" s="116"/>
    </row>
    <row r="167" spans="6:6">
      <c r="F167" s="116"/>
    </row>
    <row r="168" spans="6:6">
      <c r="F168" s="116"/>
    </row>
    <row r="169" spans="6:6">
      <c r="F169" s="116"/>
    </row>
    <row r="170" spans="6:6">
      <c r="F170" s="116"/>
    </row>
    <row r="171" spans="6:6">
      <c r="F171" s="116"/>
    </row>
    <row r="172" spans="6:6">
      <c r="F172" s="116"/>
    </row>
    <row r="173" spans="6:6">
      <c r="F173" s="116"/>
    </row>
    <row r="174" spans="6:6">
      <c r="F174" s="116"/>
    </row>
    <row r="175" spans="6:6">
      <c r="F175" s="116"/>
    </row>
    <row r="176" spans="6:6">
      <c r="F176" s="116"/>
    </row>
    <row r="177" spans="6:6">
      <c r="F177" s="116"/>
    </row>
    <row r="178" spans="6:6">
      <c r="F178" s="116"/>
    </row>
    <row r="179" spans="6:6">
      <c r="F179" s="116"/>
    </row>
    <row r="180" spans="6:6">
      <c r="F180" s="116"/>
    </row>
    <row r="181" spans="6:6">
      <c r="F181" s="116"/>
    </row>
    <row r="182" spans="6:6">
      <c r="F182" s="116"/>
    </row>
    <row r="183" spans="6:6">
      <c r="F183" s="116"/>
    </row>
    <row r="184" spans="6:6">
      <c r="F184" s="116"/>
    </row>
    <row r="185" spans="6:6">
      <c r="F185" s="116"/>
    </row>
    <row r="186" spans="6:6">
      <c r="F186" s="116"/>
    </row>
    <row r="187" spans="6:6">
      <c r="F187" s="116"/>
    </row>
    <row r="188" spans="6:6">
      <c r="F188" s="116"/>
    </row>
    <row r="189" spans="6:6">
      <c r="F189" s="116"/>
    </row>
    <row r="190" spans="6:6">
      <c r="F190" s="116"/>
    </row>
    <row r="191" spans="6:6">
      <c r="F191" s="116"/>
    </row>
    <row r="192" spans="6:6">
      <c r="F192" s="116"/>
    </row>
    <row r="193" spans="6:6">
      <c r="F193" s="116"/>
    </row>
    <row r="194" spans="6:6">
      <c r="F194" s="116"/>
    </row>
    <row r="195" spans="6:6">
      <c r="F195" s="116"/>
    </row>
    <row r="196" spans="6:6">
      <c r="F196" s="116"/>
    </row>
    <row r="197" spans="6:6">
      <c r="F197" s="116"/>
    </row>
    <row r="198" spans="6:6">
      <c r="F198" s="116"/>
    </row>
    <row r="199" spans="6:6">
      <c r="F199" s="116"/>
    </row>
    <row r="200" spans="6:6">
      <c r="F200" s="116"/>
    </row>
    <row r="201" spans="6:6">
      <c r="F201" s="116"/>
    </row>
    <row r="202" spans="6:6">
      <c r="F202" s="116"/>
    </row>
    <row r="203" spans="6:6">
      <c r="F203" s="116"/>
    </row>
    <row r="204" spans="6:6">
      <c r="F204" s="116"/>
    </row>
    <row r="205" spans="6:6">
      <c r="F205" s="116"/>
    </row>
    <row r="206" spans="6:6">
      <c r="F206" s="116"/>
    </row>
    <row r="207" spans="6:6">
      <c r="F207" s="116"/>
    </row>
    <row r="208" spans="6:6">
      <c r="F208" s="116"/>
    </row>
    <row r="209" spans="6:6">
      <c r="F209" s="116"/>
    </row>
    <row r="210" spans="6:6">
      <c r="F210" s="116"/>
    </row>
    <row r="211" spans="6:6">
      <c r="F211" s="116"/>
    </row>
    <row r="212" spans="6:6">
      <c r="F212" s="116"/>
    </row>
    <row r="213" spans="6:6">
      <c r="F213" s="116"/>
    </row>
    <row r="214" spans="6:6">
      <c r="F214" s="116"/>
    </row>
    <row r="215" spans="6:6">
      <c r="F215" s="116"/>
    </row>
    <row r="216" spans="6:6">
      <c r="F216" s="116"/>
    </row>
    <row r="217" spans="6:6">
      <c r="F217" s="116"/>
    </row>
    <row r="218" spans="6:6">
      <c r="F218" s="116"/>
    </row>
    <row r="219" spans="6:6">
      <c r="F219" s="116"/>
    </row>
    <row r="220" spans="6:6">
      <c r="F220" s="116"/>
    </row>
    <row r="221" spans="6:6">
      <c r="F221" s="116"/>
    </row>
    <row r="222" spans="6:6">
      <c r="F222" s="116"/>
    </row>
    <row r="223" spans="6:6">
      <c r="F223" s="116"/>
    </row>
    <row r="224" spans="6:6">
      <c r="F224" s="116"/>
    </row>
    <row r="225" spans="6:6">
      <c r="F225" s="116"/>
    </row>
    <row r="226" spans="6:6">
      <c r="F226" s="116"/>
    </row>
    <row r="227" spans="6:6">
      <c r="F227" s="116"/>
    </row>
    <row r="228" spans="6:6">
      <c r="F228" s="116"/>
    </row>
    <row r="229" spans="6:6">
      <c r="F229" s="116"/>
    </row>
    <row r="230" spans="6:6">
      <c r="F230" s="116"/>
    </row>
    <row r="231" spans="6:6">
      <c r="F231" s="116"/>
    </row>
    <row r="232" spans="6:6">
      <c r="F232" s="116"/>
    </row>
    <row r="233" spans="6:6">
      <c r="F233" s="116"/>
    </row>
    <row r="234" spans="6:6">
      <c r="F234" s="116"/>
    </row>
    <row r="235" spans="6:6">
      <c r="F235" s="116"/>
    </row>
    <row r="236" spans="6:6">
      <c r="F236" s="116"/>
    </row>
    <row r="237" spans="6:6">
      <c r="F237" s="116"/>
    </row>
    <row r="238" spans="6:6">
      <c r="F238" s="116"/>
    </row>
    <row r="239" spans="6:6">
      <c r="F239" s="116"/>
    </row>
    <row r="240" spans="6:6">
      <c r="F240" s="116"/>
    </row>
    <row r="241" spans="6:6">
      <c r="F241" s="116"/>
    </row>
    <row r="242" spans="6:6">
      <c r="F242" s="116"/>
    </row>
    <row r="243" spans="6:6">
      <c r="F243" s="116"/>
    </row>
    <row r="244" spans="6:6">
      <c r="F244" s="116"/>
    </row>
    <row r="245" spans="6:6">
      <c r="F245" s="116"/>
    </row>
    <row r="246" spans="6:6">
      <c r="F246" s="116"/>
    </row>
    <row r="247" spans="6:6">
      <c r="F247" s="116"/>
    </row>
  </sheetData>
  <sheetProtection formatColumns="0" formatRows="0"/>
  <dataConsolidate/>
  <mergeCells count="10">
    <mergeCell ref="B8:E8"/>
    <mergeCell ref="I7:K7"/>
    <mergeCell ref="L1:L3"/>
    <mergeCell ref="I6:K6"/>
    <mergeCell ref="B7:E7"/>
    <mergeCell ref="A1:K1"/>
    <mergeCell ref="A2:K2"/>
    <mergeCell ref="A3:K3"/>
    <mergeCell ref="A4:K4"/>
    <mergeCell ref="B6:E6"/>
  </mergeCells>
  <conditionalFormatting sqref="L1:L3">
    <cfRule type="cellIs" dxfId="2" priority="1" stopIfTrue="1" operator="equal">
      <formula>"na"</formula>
    </cfRule>
  </conditionalFormatting>
  <dataValidations count="1">
    <dataValidation type="textLength" operator="equal" allowBlank="1" showInputMessage="1" showErrorMessage="1" errorTitle="Invalid data!" error="GASB number must be 4 digits." sqref="G14:H28 JC14:JD28 SY14:SZ28 ACU14:ACV28 AMQ14:AMR28 AWM14:AWN28 BGI14:BGJ28 BQE14:BQF28 CAA14:CAB28 CJW14:CJX28 CTS14:CTT28 DDO14:DDP28 DNK14:DNL28 DXG14:DXH28 EHC14:EHD28 EQY14:EQZ28 FAU14:FAV28 FKQ14:FKR28 FUM14:FUN28 GEI14:GEJ28 GOE14:GOF28 GYA14:GYB28 HHW14:HHX28 HRS14:HRT28 IBO14:IBP28 ILK14:ILL28 IVG14:IVH28 JFC14:JFD28 JOY14:JOZ28 JYU14:JYV28 KIQ14:KIR28 KSM14:KSN28 LCI14:LCJ28 LME14:LMF28 LWA14:LWB28 MFW14:MFX28 MPS14:MPT28 MZO14:MZP28 NJK14:NJL28 NTG14:NTH28 ODC14:ODD28 OMY14:OMZ28 OWU14:OWV28 PGQ14:PGR28 PQM14:PQN28 QAI14:QAJ28 QKE14:QKF28 QUA14:QUB28 RDW14:RDX28 RNS14:RNT28 RXO14:RXP28 SHK14:SHL28 SRG14:SRH28 TBC14:TBD28 TKY14:TKZ28 TUU14:TUV28 UEQ14:UER28 UOM14:UON28 UYI14:UYJ28 VIE14:VIF28 VSA14:VSB28 WBW14:WBX28 WLS14:WLT28 WVO14:WVP28 G65620:H65634 JC65620:JD65634 SY65620:SZ65634 ACU65620:ACV65634 AMQ65620:AMR65634 AWM65620:AWN65634 BGI65620:BGJ65634 BQE65620:BQF65634 CAA65620:CAB65634 CJW65620:CJX65634 CTS65620:CTT65634 DDO65620:DDP65634 DNK65620:DNL65634 DXG65620:DXH65634 EHC65620:EHD65634 EQY65620:EQZ65634 FAU65620:FAV65634 FKQ65620:FKR65634 FUM65620:FUN65634 GEI65620:GEJ65634 GOE65620:GOF65634 GYA65620:GYB65634 HHW65620:HHX65634 HRS65620:HRT65634 IBO65620:IBP65634 ILK65620:ILL65634 IVG65620:IVH65634 JFC65620:JFD65634 JOY65620:JOZ65634 JYU65620:JYV65634 KIQ65620:KIR65634 KSM65620:KSN65634 LCI65620:LCJ65634 LME65620:LMF65634 LWA65620:LWB65634 MFW65620:MFX65634 MPS65620:MPT65634 MZO65620:MZP65634 NJK65620:NJL65634 NTG65620:NTH65634 ODC65620:ODD65634 OMY65620:OMZ65634 OWU65620:OWV65634 PGQ65620:PGR65634 PQM65620:PQN65634 QAI65620:QAJ65634 QKE65620:QKF65634 QUA65620:QUB65634 RDW65620:RDX65634 RNS65620:RNT65634 RXO65620:RXP65634 SHK65620:SHL65634 SRG65620:SRH65634 TBC65620:TBD65634 TKY65620:TKZ65634 TUU65620:TUV65634 UEQ65620:UER65634 UOM65620:UON65634 UYI65620:UYJ65634 VIE65620:VIF65634 VSA65620:VSB65634 WBW65620:WBX65634 WLS65620:WLT65634 WVO65620:WVP65634 G131156:H131170 JC131156:JD131170 SY131156:SZ131170 ACU131156:ACV131170 AMQ131156:AMR131170 AWM131156:AWN131170 BGI131156:BGJ131170 BQE131156:BQF131170 CAA131156:CAB131170 CJW131156:CJX131170 CTS131156:CTT131170 DDO131156:DDP131170 DNK131156:DNL131170 DXG131156:DXH131170 EHC131156:EHD131170 EQY131156:EQZ131170 FAU131156:FAV131170 FKQ131156:FKR131170 FUM131156:FUN131170 GEI131156:GEJ131170 GOE131156:GOF131170 GYA131156:GYB131170 HHW131156:HHX131170 HRS131156:HRT131170 IBO131156:IBP131170 ILK131156:ILL131170 IVG131156:IVH131170 JFC131156:JFD131170 JOY131156:JOZ131170 JYU131156:JYV131170 KIQ131156:KIR131170 KSM131156:KSN131170 LCI131156:LCJ131170 LME131156:LMF131170 LWA131156:LWB131170 MFW131156:MFX131170 MPS131156:MPT131170 MZO131156:MZP131170 NJK131156:NJL131170 NTG131156:NTH131170 ODC131156:ODD131170 OMY131156:OMZ131170 OWU131156:OWV131170 PGQ131156:PGR131170 PQM131156:PQN131170 QAI131156:QAJ131170 QKE131156:QKF131170 QUA131156:QUB131170 RDW131156:RDX131170 RNS131156:RNT131170 RXO131156:RXP131170 SHK131156:SHL131170 SRG131156:SRH131170 TBC131156:TBD131170 TKY131156:TKZ131170 TUU131156:TUV131170 UEQ131156:UER131170 UOM131156:UON131170 UYI131156:UYJ131170 VIE131156:VIF131170 VSA131156:VSB131170 WBW131156:WBX131170 WLS131156:WLT131170 WVO131156:WVP131170 G196692:H196706 JC196692:JD196706 SY196692:SZ196706 ACU196692:ACV196706 AMQ196692:AMR196706 AWM196692:AWN196706 BGI196692:BGJ196706 BQE196692:BQF196706 CAA196692:CAB196706 CJW196692:CJX196706 CTS196692:CTT196706 DDO196692:DDP196706 DNK196692:DNL196706 DXG196692:DXH196706 EHC196692:EHD196706 EQY196692:EQZ196706 FAU196692:FAV196706 FKQ196692:FKR196706 FUM196692:FUN196706 GEI196692:GEJ196706 GOE196692:GOF196706 GYA196692:GYB196706 HHW196692:HHX196706 HRS196692:HRT196706 IBO196692:IBP196706 ILK196692:ILL196706 IVG196692:IVH196706 JFC196692:JFD196706 JOY196692:JOZ196706 JYU196692:JYV196706 KIQ196692:KIR196706 KSM196692:KSN196706 LCI196692:LCJ196706 LME196692:LMF196706 LWA196692:LWB196706 MFW196692:MFX196706 MPS196692:MPT196706 MZO196692:MZP196706 NJK196692:NJL196706 NTG196692:NTH196706 ODC196692:ODD196706 OMY196692:OMZ196706 OWU196692:OWV196706 PGQ196692:PGR196706 PQM196692:PQN196706 QAI196692:QAJ196706 QKE196692:QKF196706 QUA196692:QUB196706 RDW196692:RDX196706 RNS196692:RNT196706 RXO196692:RXP196706 SHK196692:SHL196706 SRG196692:SRH196706 TBC196692:TBD196706 TKY196692:TKZ196706 TUU196692:TUV196706 UEQ196692:UER196706 UOM196692:UON196706 UYI196692:UYJ196706 VIE196692:VIF196706 VSA196692:VSB196706 WBW196692:WBX196706 WLS196692:WLT196706 WVO196692:WVP196706 G262228:H262242 JC262228:JD262242 SY262228:SZ262242 ACU262228:ACV262242 AMQ262228:AMR262242 AWM262228:AWN262242 BGI262228:BGJ262242 BQE262228:BQF262242 CAA262228:CAB262242 CJW262228:CJX262242 CTS262228:CTT262242 DDO262228:DDP262242 DNK262228:DNL262242 DXG262228:DXH262242 EHC262228:EHD262242 EQY262228:EQZ262242 FAU262228:FAV262242 FKQ262228:FKR262242 FUM262228:FUN262242 GEI262228:GEJ262242 GOE262228:GOF262242 GYA262228:GYB262242 HHW262228:HHX262242 HRS262228:HRT262242 IBO262228:IBP262242 ILK262228:ILL262242 IVG262228:IVH262242 JFC262228:JFD262242 JOY262228:JOZ262242 JYU262228:JYV262242 KIQ262228:KIR262242 KSM262228:KSN262242 LCI262228:LCJ262242 LME262228:LMF262242 LWA262228:LWB262242 MFW262228:MFX262242 MPS262228:MPT262242 MZO262228:MZP262242 NJK262228:NJL262242 NTG262228:NTH262242 ODC262228:ODD262242 OMY262228:OMZ262242 OWU262228:OWV262242 PGQ262228:PGR262242 PQM262228:PQN262242 QAI262228:QAJ262242 QKE262228:QKF262242 QUA262228:QUB262242 RDW262228:RDX262242 RNS262228:RNT262242 RXO262228:RXP262242 SHK262228:SHL262242 SRG262228:SRH262242 TBC262228:TBD262242 TKY262228:TKZ262242 TUU262228:TUV262242 UEQ262228:UER262242 UOM262228:UON262242 UYI262228:UYJ262242 VIE262228:VIF262242 VSA262228:VSB262242 WBW262228:WBX262242 WLS262228:WLT262242 WVO262228:WVP262242 G327764:H327778 JC327764:JD327778 SY327764:SZ327778 ACU327764:ACV327778 AMQ327764:AMR327778 AWM327764:AWN327778 BGI327764:BGJ327778 BQE327764:BQF327778 CAA327764:CAB327778 CJW327764:CJX327778 CTS327764:CTT327778 DDO327764:DDP327778 DNK327764:DNL327778 DXG327764:DXH327778 EHC327764:EHD327778 EQY327764:EQZ327778 FAU327764:FAV327778 FKQ327764:FKR327778 FUM327764:FUN327778 GEI327764:GEJ327778 GOE327764:GOF327778 GYA327764:GYB327778 HHW327764:HHX327778 HRS327764:HRT327778 IBO327764:IBP327778 ILK327764:ILL327778 IVG327764:IVH327778 JFC327764:JFD327778 JOY327764:JOZ327778 JYU327764:JYV327778 KIQ327764:KIR327778 KSM327764:KSN327778 LCI327764:LCJ327778 LME327764:LMF327778 LWA327764:LWB327778 MFW327764:MFX327778 MPS327764:MPT327778 MZO327764:MZP327778 NJK327764:NJL327778 NTG327764:NTH327778 ODC327764:ODD327778 OMY327764:OMZ327778 OWU327764:OWV327778 PGQ327764:PGR327778 PQM327764:PQN327778 QAI327764:QAJ327778 QKE327764:QKF327778 QUA327764:QUB327778 RDW327764:RDX327778 RNS327764:RNT327778 RXO327764:RXP327778 SHK327764:SHL327778 SRG327764:SRH327778 TBC327764:TBD327778 TKY327764:TKZ327778 TUU327764:TUV327778 UEQ327764:UER327778 UOM327764:UON327778 UYI327764:UYJ327778 VIE327764:VIF327778 VSA327764:VSB327778 WBW327764:WBX327778 WLS327764:WLT327778 WVO327764:WVP327778 G393300:H393314 JC393300:JD393314 SY393300:SZ393314 ACU393300:ACV393314 AMQ393300:AMR393314 AWM393300:AWN393314 BGI393300:BGJ393314 BQE393300:BQF393314 CAA393300:CAB393314 CJW393300:CJX393314 CTS393300:CTT393314 DDO393300:DDP393314 DNK393300:DNL393314 DXG393300:DXH393314 EHC393300:EHD393314 EQY393300:EQZ393314 FAU393300:FAV393314 FKQ393300:FKR393314 FUM393300:FUN393314 GEI393300:GEJ393314 GOE393300:GOF393314 GYA393300:GYB393314 HHW393300:HHX393314 HRS393300:HRT393314 IBO393300:IBP393314 ILK393300:ILL393314 IVG393300:IVH393314 JFC393300:JFD393314 JOY393300:JOZ393314 JYU393300:JYV393314 KIQ393300:KIR393314 KSM393300:KSN393314 LCI393300:LCJ393314 LME393300:LMF393314 LWA393300:LWB393314 MFW393300:MFX393314 MPS393300:MPT393314 MZO393300:MZP393314 NJK393300:NJL393314 NTG393300:NTH393314 ODC393300:ODD393314 OMY393300:OMZ393314 OWU393300:OWV393314 PGQ393300:PGR393314 PQM393300:PQN393314 QAI393300:QAJ393314 QKE393300:QKF393314 QUA393300:QUB393314 RDW393300:RDX393314 RNS393300:RNT393314 RXO393300:RXP393314 SHK393300:SHL393314 SRG393300:SRH393314 TBC393300:TBD393314 TKY393300:TKZ393314 TUU393300:TUV393314 UEQ393300:UER393314 UOM393300:UON393314 UYI393300:UYJ393314 VIE393300:VIF393314 VSA393300:VSB393314 WBW393300:WBX393314 WLS393300:WLT393314 WVO393300:WVP393314 G458836:H458850 JC458836:JD458850 SY458836:SZ458850 ACU458836:ACV458850 AMQ458836:AMR458850 AWM458836:AWN458850 BGI458836:BGJ458850 BQE458836:BQF458850 CAA458836:CAB458850 CJW458836:CJX458850 CTS458836:CTT458850 DDO458836:DDP458850 DNK458836:DNL458850 DXG458836:DXH458850 EHC458836:EHD458850 EQY458836:EQZ458850 FAU458836:FAV458850 FKQ458836:FKR458850 FUM458836:FUN458850 GEI458836:GEJ458850 GOE458836:GOF458850 GYA458836:GYB458850 HHW458836:HHX458850 HRS458836:HRT458850 IBO458836:IBP458850 ILK458836:ILL458850 IVG458836:IVH458850 JFC458836:JFD458850 JOY458836:JOZ458850 JYU458836:JYV458850 KIQ458836:KIR458850 KSM458836:KSN458850 LCI458836:LCJ458850 LME458836:LMF458850 LWA458836:LWB458850 MFW458836:MFX458850 MPS458836:MPT458850 MZO458836:MZP458850 NJK458836:NJL458850 NTG458836:NTH458850 ODC458836:ODD458850 OMY458836:OMZ458850 OWU458836:OWV458850 PGQ458836:PGR458850 PQM458836:PQN458850 QAI458836:QAJ458850 QKE458836:QKF458850 QUA458836:QUB458850 RDW458836:RDX458850 RNS458836:RNT458850 RXO458836:RXP458850 SHK458836:SHL458850 SRG458836:SRH458850 TBC458836:TBD458850 TKY458836:TKZ458850 TUU458836:TUV458850 UEQ458836:UER458850 UOM458836:UON458850 UYI458836:UYJ458850 VIE458836:VIF458850 VSA458836:VSB458850 WBW458836:WBX458850 WLS458836:WLT458850 WVO458836:WVP458850 G524372:H524386 JC524372:JD524386 SY524372:SZ524386 ACU524372:ACV524386 AMQ524372:AMR524386 AWM524372:AWN524386 BGI524372:BGJ524386 BQE524372:BQF524386 CAA524372:CAB524386 CJW524372:CJX524386 CTS524372:CTT524386 DDO524372:DDP524386 DNK524372:DNL524386 DXG524372:DXH524386 EHC524372:EHD524386 EQY524372:EQZ524386 FAU524372:FAV524386 FKQ524372:FKR524386 FUM524372:FUN524386 GEI524372:GEJ524386 GOE524372:GOF524386 GYA524372:GYB524386 HHW524372:HHX524386 HRS524372:HRT524386 IBO524372:IBP524386 ILK524372:ILL524386 IVG524372:IVH524386 JFC524372:JFD524386 JOY524372:JOZ524386 JYU524372:JYV524386 KIQ524372:KIR524386 KSM524372:KSN524386 LCI524372:LCJ524386 LME524372:LMF524386 LWA524372:LWB524386 MFW524372:MFX524386 MPS524372:MPT524386 MZO524372:MZP524386 NJK524372:NJL524386 NTG524372:NTH524386 ODC524372:ODD524386 OMY524372:OMZ524386 OWU524372:OWV524386 PGQ524372:PGR524386 PQM524372:PQN524386 QAI524372:QAJ524386 QKE524372:QKF524386 QUA524372:QUB524386 RDW524372:RDX524386 RNS524372:RNT524386 RXO524372:RXP524386 SHK524372:SHL524386 SRG524372:SRH524386 TBC524372:TBD524386 TKY524372:TKZ524386 TUU524372:TUV524386 UEQ524372:UER524386 UOM524372:UON524386 UYI524372:UYJ524386 VIE524372:VIF524386 VSA524372:VSB524386 WBW524372:WBX524386 WLS524372:WLT524386 WVO524372:WVP524386 G589908:H589922 JC589908:JD589922 SY589908:SZ589922 ACU589908:ACV589922 AMQ589908:AMR589922 AWM589908:AWN589922 BGI589908:BGJ589922 BQE589908:BQF589922 CAA589908:CAB589922 CJW589908:CJX589922 CTS589908:CTT589922 DDO589908:DDP589922 DNK589908:DNL589922 DXG589908:DXH589922 EHC589908:EHD589922 EQY589908:EQZ589922 FAU589908:FAV589922 FKQ589908:FKR589922 FUM589908:FUN589922 GEI589908:GEJ589922 GOE589908:GOF589922 GYA589908:GYB589922 HHW589908:HHX589922 HRS589908:HRT589922 IBO589908:IBP589922 ILK589908:ILL589922 IVG589908:IVH589922 JFC589908:JFD589922 JOY589908:JOZ589922 JYU589908:JYV589922 KIQ589908:KIR589922 KSM589908:KSN589922 LCI589908:LCJ589922 LME589908:LMF589922 LWA589908:LWB589922 MFW589908:MFX589922 MPS589908:MPT589922 MZO589908:MZP589922 NJK589908:NJL589922 NTG589908:NTH589922 ODC589908:ODD589922 OMY589908:OMZ589922 OWU589908:OWV589922 PGQ589908:PGR589922 PQM589908:PQN589922 QAI589908:QAJ589922 QKE589908:QKF589922 QUA589908:QUB589922 RDW589908:RDX589922 RNS589908:RNT589922 RXO589908:RXP589922 SHK589908:SHL589922 SRG589908:SRH589922 TBC589908:TBD589922 TKY589908:TKZ589922 TUU589908:TUV589922 UEQ589908:UER589922 UOM589908:UON589922 UYI589908:UYJ589922 VIE589908:VIF589922 VSA589908:VSB589922 WBW589908:WBX589922 WLS589908:WLT589922 WVO589908:WVP589922 G655444:H655458 JC655444:JD655458 SY655444:SZ655458 ACU655444:ACV655458 AMQ655444:AMR655458 AWM655444:AWN655458 BGI655444:BGJ655458 BQE655444:BQF655458 CAA655444:CAB655458 CJW655444:CJX655458 CTS655444:CTT655458 DDO655444:DDP655458 DNK655444:DNL655458 DXG655444:DXH655458 EHC655444:EHD655458 EQY655444:EQZ655458 FAU655444:FAV655458 FKQ655444:FKR655458 FUM655444:FUN655458 GEI655444:GEJ655458 GOE655444:GOF655458 GYA655444:GYB655458 HHW655444:HHX655458 HRS655444:HRT655458 IBO655444:IBP655458 ILK655444:ILL655458 IVG655444:IVH655458 JFC655444:JFD655458 JOY655444:JOZ655458 JYU655444:JYV655458 KIQ655444:KIR655458 KSM655444:KSN655458 LCI655444:LCJ655458 LME655444:LMF655458 LWA655444:LWB655458 MFW655444:MFX655458 MPS655444:MPT655458 MZO655444:MZP655458 NJK655444:NJL655458 NTG655444:NTH655458 ODC655444:ODD655458 OMY655444:OMZ655458 OWU655444:OWV655458 PGQ655444:PGR655458 PQM655444:PQN655458 QAI655444:QAJ655458 QKE655444:QKF655458 QUA655444:QUB655458 RDW655444:RDX655458 RNS655444:RNT655458 RXO655444:RXP655458 SHK655444:SHL655458 SRG655444:SRH655458 TBC655444:TBD655458 TKY655444:TKZ655458 TUU655444:TUV655458 UEQ655444:UER655458 UOM655444:UON655458 UYI655444:UYJ655458 VIE655444:VIF655458 VSA655444:VSB655458 WBW655444:WBX655458 WLS655444:WLT655458 WVO655444:WVP655458 G720980:H720994 JC720980:JD720994 SY720980:SZ720994 ACU720980:ACV720994 AMQ720980:AMR720994 AWM720980:AWN720994 BGI720980:BGJ720994 BQE720980:BQF720994 CAA720980:CAB720994 CJW720980:CJX720994 CTS720980:CTT720994 DDO720980:DDP720994 DNK720980:DNL720994 DXG720980:DXH720994 EHC720980:EHD720994 EQY720980:EQZ720994 FAU720980:FAV720994 FKQ720980:FKR720994 FUM720980:FUN720994 GEI720980:GEJ720994 GOE720980:GOF720994 GYA720980:GYB720994 HHW720980:HHX720994 HRS720980:HRT720994 IBO720980:IBP720994 ILK720980:ILL720994 IVG720980:IVH720994 JFC720980:JFD720994 JOY720980:JOZ720994 JYU720980:JYV720994 KIQ720980:KIR720994 KSM720980:KSN720994 LCI720980:LCJ720994 LME720980:LMF720994 LWA720980:LWB720994 MFW720980:MFX720994 MPS720980:MPT720994 MZO720980:MZP720994 NJK720980:NJL720994 NTG720980:NTH720994 ODC720980:ODD720994 OMY720980:OMZ720994 OWU720980:OWV720994 PGQ720980:PGR720994 PQM720980:PQN720994 QAI720980:QAJ720994 QKE720980:QKF720994 QUA720980:QUB720994 RDW720980:RDX720994 RNS720980:RNT720994 RXO720980:RXP720994 SHK720980:SHL720994 SRG720980:SRH720994 TBC720980:TBD720994 TKY720980:TKZ720994 TUU720980:TUV720994 UEQ720980:UER720994 UOM720980:UON720994 UYI720980:UYJ720994 VIE720980:VIF720994 VSA720980:VSB720994 WBW720980:WBX720994 WLS720980:WLT720994 WVO720980:WVP720994 G786516:H786530 JC786516:JD786530 SY786516:SZ786530 ACU786516:ACV786530 AMQ786516:AMR786530 AWM786516:AWN786530 BGI786516:BGJ786530 BQE786516:BQF786530 CAA786516:CAB786530 CJW786516:CJX786530 CTS786516:CTT786530 DDO786516:DDP786530 DNK786516:DNL786530 DXG786516:DXH786530 EHC786516:EHD786530 EQY786516:EQZ786530 FAU786516:FAV786530 FKQ786516:FKR786530 FUM786516:FUN786530 GEI786516:GEJ786530 GOE786516:GOF786530 GYA786516:GYB786530 HHW786516:HHX786530 HRS786516:HRT786530 IBO786516:IBP786530 ILK786516:ILL786530 IVG786516:IVH786530 JFC786516:JFD786530 JOY786516:JOZ786530 JYU786516:JYV786530 KIQ786516:KIR786530 KSM786516:KSN786530 LCI786516:LCJ786530 LME786516:LMF786530 LWA786516:LWB786530 MFW786516:MFX786530 MPS786516:MPT786530 MZO786516:MZP786530 NJK786516:NJL786530 NTG786516:NTH786530 ODC786516:ODD786530 OMY786516:OMZ786530 OWU786516:OWV786530 PGQ786516:PGR786530 PQM786516:PQN786530 QAI786516:QAJ786530 QKE786516:QKF786530 QUA786516:QUB786530 RDW786516:RDX786530 RNS786516:RNT786530 RXO786516:RXP786530 SHK786516:SHL786530 SRG786516:SRH786530 TBC786516:TBD786530 TKY786516:TKZ786530 TUU786516:TUV786530 UEQ786516:UER786530 UOM786516:UON786530 UYI786516:UYJ786530 VIE786516:VIF786530 VSA786516:VSB786530 WBW786516:WBX786530 WLS786516:WLT786530 WVO786516:WVP786530 G852052:H852066 JC852052:JD852066 SY852052:SZ852066 ACU852052:ACV852066 AMQ852052:AMR852066 AWM852052:AWN852066 BGI852052:BGJ852066 BQE852052:BQF852066 CAA852052:CAB852066 CJW852052:CJX852066 CTS852052:CTT852066 DDO852052:DDP852066 DNK852052:DNL852066 DXG852052:DXH852066 EHC852052:EHD852066 EQY852052:EQZ852066 FAU852052:FAV852066 FKQ852052:FKR852066 FUM852052:FUN852066 GEI852052:GEJ852066 GOE852052:GOF852066 GYA852052:GYB852066 HHW852052:HHX852066 HRS852052:HRT852066 IBO852052:IBP852066 ILK852052:ILL852066 IVG852052:IVH852066 JFC852052:JFD852066 JOY852052:JOZ852066 JYU852052:JYV852066 KIQ852052:KIR852066 KSM852052:KSN852066 LCI852052:LCJ852066 LME852052:LMF852066 LWA852052:LWB852066 MFW852052:MFX852066 MPS852052:MPT852066 MZO852052:MZP852066 NJK852052:NJL852066 NTG852052:NTH852066 ODC852052:ODD852066 OMY852052:OMZ852066 OWU852052:OWV852066 PGQ852052:PGR852066 PQM852052:PQN852066 QAI852052:QAJ852066 QKE852052:QKF852066 QUA852052:QUB852066 RDW852052:RDX852066 RNS852052:RNT852066 RXO852052:RXP852066 SHK852052:SHL852066 SRG852052:SRH852066 TBC852052:TBD852066 TKY852052:TKZ852066 TUU852052:TUV852066 UEQ852052:UER852066 UOM852052:UON852066 UYI852052:UYJ852066 VIE852052:VIF852066 VSA852052:VSB852066 WBW852052:WBX852066 WLS852052:WLT852066 WVO852052:WVP852066 G917588:H917602 JC917588:JD917602 SY917588:SZ917602 ACU917588:ACV917602 AMQ917588:AMR917602 AWM917588:AWN917602 BGI917588:BGJ917602 BQE917588:BQF917602 CAA917588:CAB917602 CJW917588:CJX917602 CTS917588:CTT917602 DDO917588:DDP917602 DNK917588:DNL917602 DXG917588:DXH917602 EHC917588:EHD917602 EQY917588:EQZ917602 FAU917588:FAV917602 FKQ917588:FKR917602 FUM917588:FUN917602 GEI917588:GEJ917602 GOE917588:GOF917602 GYA917588:GYB917602 HHW917588:HHX917602 HRS917588:HRT917602 IBO917588:IBP917602 ILK917588:ILL917602 IVG917588:IVH917602 JFC917588:JFD917602 JOY917588:JOZ917602 JYU917588:JYV917602 KIQ917588:KIR917602 KSM917588:KSN917602 LCI917588:LCJ917602 LME917588:LMF917602 LWA917588:LWB917602 MFW917588:MFX917602 MPS917588:MPT917602 MZO917588:MZP917602 NJK917588:NJL917602 NTG917588:NTH917602 ODC917588:ODD917602 OMY917588:OMZ917602 OWU917588:OWV917602 PGQ917588:PGR917602 PQM917588:PQN917602 QAI917588:QAJ917602 QKE917588:QKF917602 QUA917588:QUB917602 RDW917588:RDX917602 RNS917588:RNT917602 RXO917588:RXP917602 SHK917588:SHL917602 SRG917588:SRH917602 TBC917588:TBD917602 TKY917588:TKZ917602 TUU917588:TUV917602 UEQ917588:UER917602 UOM917588:UON917602 UYI917588:UYJ917602 VIE917588:VIF917602 VSA917588:VSB917602 WBW917588:WBX917602 WLS917588:WLT917602 WVO917588:WVP917602 G983124:H983138 JC983124:JD983138 SY983124:SZ983138 ACU983124:ACV983138 AMQ983124:AMR983138 AWM983124:AWN983138 BGI983124:BGJ983138 BQE983124:BQF983138 CAA983124:CAB983138 CJW983124:CJX983138 CTS983124:CTT983138 DDO983124:DDP983138 DNK983124:DNL983138 DXG983124:DXH983138 EHC983124:EHD983138 EQY983124:EQZ983138 FAU983124:FAV983138 FKQ983124:FKR983138 FUM983124:FUN983138 GEI983124:GEJ983138 GOE983124:GOF983138 GYA983124:GYB983138 HHW983124:HHX983138 HRS983124:HRT983138 IBO983124:IBP983138 ILK983124:ILL983138 IVG983124:IVH983138 JFC983124:JFD983138 JOY983124:JOZ983138 JYU983124:JYV983138 KIQ983124:KIR983138 KSM983124:KSN983138 LCI983124:LCJ983138 LME983124:LMF983138 LWA983124:LWB983138 MFW983124:MFX983138 MPS983124:MPT983138 MZO983124:MZP983138 NJK983124:NJL983138 NTG983124:NTH983138 ODC983124:ODD983138 OMY983124:OMZ983138 OWU983124:OWV983138 PGQ983124:PGR983138 PQM983124:PQN983138 QAI983124:QAJ983138 QKE983124:QKF983138 QUA983124:QUB983138 RDW983124:RDX983138 RNS983124:RNT983138 RXO983124:RXP983138 SHK983124:SHL983138 SRG983124:SRH983138 TBC983124:TBD983138 TKY983124:TKZ983138 TUU983124:TUV983138 UEQ983124:UER983138 UOM983124:UON983138 UYI983124:UYJ983138 VIE983124:VIF983138 VSA983124:VSB983138 WBW983124:WBX983138 WLS983124:WLT983138 WVO983124:WVP983138 WVL983118:WVM983118 IZ8:JA8 SV8:SW8 ACR8:ACS8 AMN8:AMO8 AWJ8:AWK8 BGF8:BGG8 BQB8:BQC8 BZX8:BZY8 CJT8:CJU8 CTP8:CTQ8 DDL8:DDM8 DNH8:DNI8 DXD8:DXE8 EGZ8:EHA8 EQV8:EQW8 FAR8:FAS8 FKN8:FKO8 FUJ8:FUK8 GEF8:GEG8 GOB8:GOC8 GXX8:GXY8 HHT8:HHU8 HRP8:HRQ8 IBL8:IBM8 ILH8:ILI8 IVD8:IVE8 JEZ8:JFA8 JOV8:JOW8 JYR8:JYS8 KIN8:KIO8 KSJ8:KSK8 LCF8:LCG8 LMB8:LMC8 LVX8:LVY8 MFT8:MFU8 MPP8:MPQ8 MZL8:MZM8 NJH8:NJI8 NTD8:NTE8 OCZ8:ODA8 OMV8:OMW8 OWR8:OWS8 PGN8:PGO8 PQJ8:PQK8 QAF8:QAG8 QKB8:QKC8 QTX8:QTY8 RDT8:RDU8 RNP8:RNQ8 RXL8:RXM8 SHH8:SHI8 SRD8:SRE8 TAZ8:TBA8 TKV8:TKW8 TUR8:TUS8 UEN8:UEO8 UOJ8:UOK8 UYF8:UYG8 VIB8:VIC8 VRX8:VRY8 WBT8:WBU8 WLP8:WLQ8 WVL8:WVM8 D65614:E65614 IZ65614:JA65614 SV65614:SW65614 ACR65614:ACS65614 AMN65614:AMO65614 AWJ65614:AWK65614 BGF65614:BGG65614 BQB65614:BQC65614 BZX65614:BZY65614 CJT65614:CJU65614 CTP65614:CTQ65614 DDL65614:DDM65614 DNH65614:DNI65614 DXD65614:DXE65614 EGZ65614:EHA65614 EQV65614:EQW65614 FAR65614:FAS65614 FKN65614:FKO65614 FUJ65614:FUK65614 GEF65614:GEG65614 GOB65614:GOC65614 GXX65614:GXY65614 HHT65614:HHU65614 HRP65614:HRQ65614 IBL65614:IBM65614 ILH65614:ILI65614 IVD65614:IVE65614 JEZ65614:JFA65614 JOV65614:JOW65614 JYR65614:JYS65614 KIN65614:KIO65614 KSJ65614:KSK65614 LCF65614:LCG65614 LMB65614:LMC65614 LVX65614:LVY65614 MFT65614:MFU65614 MPP65614:MPQ65614 MZL65614:MZM65614 NJH65614:NJI65614 NTD65614:NTE65614 OCZ65614:ODA65614 OMV65614:OMW65614 OWR65614:OWS65614 PGN65614:PGO65614 PQJ65614:PQK65614 QAF65614:QAG65614 QKB65614:QKC65614 QTX65614:QTY65614 RDT65614:RDU65614 RNP65614:RNQ65614 RXL65614:RXM65614 SHH65614:SHI65614 SRD65614:SRE65614 TAZ65614:TBA65614 TKV65614:TKW65614 TUR65614:TUS65614 UEN65614:UEO65614 UOJ65614:UOK65614 UYF65614:UYG65614 VIB65614:VIC65614 VRX65614:VRY65614 WBT65614:WBU65614 WLP65614:WLQ65614 WVL65614:WVM65614 D131150:E131150 IZ131150:JA131150 SV131150:SW131150 ACR131150:ACS131150 AMN131150:AMO131150 AWJ131150:AWK131150 BGF131150:BGG131150 BQB131150:BQC131150 BZX131150:BZY131150 CJT131150:CJU131150 CTP131150:CTQ131150 DDL131150:DDM131150 DNH131150:DNI131150 DXD131150:DXE131150 EGZ131150:EHA131150 EQV131150:EQW131150 FAR131150:FAS131150 FKN131150:FKO131150 FUJ131150:FUK131150 GEF131150:GEG131150 GOB131150:GOC131150 GXX131150:GXY131150 HHT131150:HHU131150 HRP131150:HRQ131150 IBL131150:IBM131150 ILH131150:ILI131150 IVD131150:IVE131150 JEZ131150:JFA131150 JOV131150:JOW131150 JYR131150:JYS131150 KIN131150:KIO131150 KSJ131150:KSK131150 LCF131150:LCG131150 LMB131150:LMC131150 LVX131150:LVY131150 MFT131150:MFU131150 MPP131150:MPQ131150 MZL131150:MZM131150 NJH131150:NJI131150 NTD131150:NTE131150 OCZ131150:ODA131150 OMV131150:OMW131150 OWR131150:OWS131150 PGN131150:PGO131150 PQJ131150:PQK131150 QAF131150:QAG131150 QKB131150:QKC131150 QTX131150:QTY131150 RDT131150:RDU131150 RNP131150:RNQ131150 RXL131150:RXM131150 SHH131150:SHI131150 SRD131150:SRE131150 TAZ131150:TBA131150 TKV131150:TKW131150 TUR131150:TUS131150 UEN131150:UEO131150 UOJ131150:UOK131150 UYF131150:UYG131150 VIB131150:VIC131150 VRX131150:VRY131150 WBT131150:WBU131150 WLP131150:WLQ131150 WVL131150:WVM131150 D196686:E196686 IZ196686:JA196686 SV196686:SW196686 ACR196686:ACS196686 AMN196686:AMO196686 AWJ196686:AWK196686 BGF196686:BGG196686 BQB196686:BQC196686 BZX196686:BZY196686 CJT196686:CJU196686 CTP196686:CTQ196686 DDL196686:DDM196686 DNH196686:DNI196686 DXD196686:DXE196686 EGZ196686:EHA196686 EQV196686:EQW196686 FAR196686:FAS196686 FKN196686:FKO196686 FUJ196686:FUK196686 GEF196686:GEG196686 GOB196686:GOC196686 GXX196686:GXY196686 HHT196686:HHU196686 HRP196686:HRQ196686 IBL196686:IBM196686 ILH196686:ILI196686 IVD196686:IVE196686 JEZ196686:JFA196686 JOV196686:JOW196686 JYR196686:JYS196686 KIN196686:KIO196686 KSJ196686:KSK196686 LCF196686:LCG196686 LMB196686:LMC196686 LVX196686:LVY196686 MFT196686:MFU196686 MPP196686:MPQ196686 MZL196686:MZM196686 NJH196686:NJI196686 NTD196686:NTE196686 OCZ196686:ODA196686 OMV196686:OMW196686 OWR196686:OWS196686 PGN196686:PGO196686 PQJ196686:PQK196686 QAF196686:QAG196686 QKB196686:QKC196686 QTX196686:QTY196686 RDT196686:RDU196686 RNP196686:RNQ196686 RXL196686:RXM196686 SHH196686:SHI196686 SRD196686:SRE196686 TAZ196686:TBA196686 TKV196686:TKW196686 TUR196686:TUS196686 UEN196686:UEO196686 UOJ196686:UOK196686 UYF196686:UYG196686 VIB196686:VIC196686 VRX196686:VRY196686 WBT196686:WBU196686 WLP196686:WLQ196686 WVL196686:WVM196686 D262222:E262222 IZ262222:JA262222 SV262222:SW262222 ACR262222:ACS262222 AMN262222:AMO262222 AWJ262222:AWK262222 BGF262222:BGG262222 BQB262222:BQC262222 BZX262222:BZY262222 CJT262222:CJU262222 CTP262222:CTQ262222 DDL262222:DDM262222 DNH262222:DNI262222 DXD262222:DXE262222 EGZ262222:EHA262222 EQV262222:EQW262222 FAR262222:FAS262222 FKN262222:FKO262222 FUJ262222:FUK262222 GEF262222:GEG262222 GOB262222:GOC262222 GXX262222:GXY262222 HHT262222:HHU262222 HRP262222:HRQ262222 IBL262222:IBM262222 ILH262222:ILI262222 IVD262222:IVE262222 JEZ262222:JFA262222 JOV262222:JOW262222 JYR262222:JYS262222 KIN262222:KIO262222 KSJ262222:KSK262222 LCF262222:LCG262222 LMB262222:LMC262222 LVX262222:LVY262222 MFT262222:MFU262222 MPP262222:MPQ262222 MZL262222:MZM262222 NJH262222:NJI262222 NTD262222:NTE262222 OCZ262222:ODA262222 OMV262222:OMW262222 OWR262222:OWS262222 PGN262222:PGO262222 PQJ262222:PQK262222 QAF262222:QAG262222 QKB262222:QKC262222 QTX262222:QTY262222 RDT262222:RDU262222 RNP262222:RNQ262222 RXL262222:RXM262222 SHH262222:SHI262222 SRD262222:SRE262222 TAZ262222:TBA262222 TKV262222:TKW262222 TUR262222:TUS262222 UEN262222:UEO262222 UOJ262222:UOK262222 UYF262222:UYG262222 VIB262222:VIC262222 VRX262222:VRY262222 WBT262222:WBU262222 WLP262222:WLQ262222 WVL262222:WVM262222 D327758:E327758 IZ327758:JA327758 SV327758:SW327758 ACR327758:ACS327758 AMN327758:AMO327758 AWJ327758:AWK327758 BGF327758:BGG327758 BQB327758:BQC327758 BZX327758:BZY327758 CJT327758:CJU327758 CTP327758:CTQ327758 DDL327758:DDM327758 DNH327758:DNI327758 DXD327758:DXE327758 EGZ327758:EHA327758 EQV327758:EQW327758 FAR327758:FAS327758 FKN327758:FKO327758 FUJ327758:FUK327758 GEF327758:GEG327758 GOB327758:GOC327758 GXX327758:GXY327758 HHT327758:HHU327758 HRP327758:HRQ327758 IBL327758:IBM327758 ILH327758:ILI327758 IVD327758:IVE327758 JEZ327758:JFA327758 JOV327758:JOW327758 JYR327758:JYS327758 KIN327758:KIO327758 KSJ327758:KSK327758 LCF327758:LCG327758 LMB327758:LMC327758 LVX327758:LVY327758 MFT327758:MFU327758 MPP327758:MPQ327758 MZL327758:MZM327758 NJH327758:NJI327758 NTD327758:NTE327758 OCZ327758:ODA327758 OMV327758:OMW327758 OWR327758:OWS327758 PGN327758:PGO327758 PQJ327758:PQK327758 QAF327758:QAG327758 QKB327758:QKC327758 QTX327758:QTY327758 RDT327758:RDU327758 RNP327758:RNQ327758 RXL327758:RXM327758 SHH327758:SHI327758 SRD327758:SRE327758 TAZ327758:TBA327758 TKV327758:TKW327758 TUR327758:TUS327758 UEN327758:UEO327758 UOJ327758:UOK327758 UYF327758:UYG327758 VIB327758:VIC327758 VRX327758:VRY327758 WBT327758:WBU327758 WLP327758:WLQ327758 WVL327758:WVM327758 D393294:E393294 IZ393294:JA393294 SV393294:SW393294 ACR393294:ACS393294 AMN393294:AMO393294 AWJ393294:AWK393294 BGF393294:BGG393294 BQB393294:BQC393294 BZX393294:BZY393294 CJT393294:CJU393294 CTP393294:CTQ393294 DDL393294:DDM393294 DNH393294:DNI393294 DXD393294:DXE393294 EGZ393294:EHA393294 EQV393294:EQW393294 FAR393294:FAS393294 FKN393294:FKO393294 FUJ393294:FUK393294 GEF393294:GEG393294 GOB393294:GOC393294 GXX393294:GXY393294 HHT393294:HHU393294 HRP393294:HRQ393294 IBL393294:IBM393294 ILH393294:ILI393294 IVD393294:IVE393294 JEZ393294:JFA393294 JOV393294:JOW393294 JYR393294:JYS393294 KIN393294:KIO393294 KSJ393294:KSK393294 LCF393294:LCG393294 LMB393294:LMC393294 LVX393294:LVY393294 MFT393294:MFU393294 MPP393294:MPQ393294 MZL393294:MZM393294 NJH393294:NJI393294 NTD393294:NTE393294 OCZ393294:ODA393294 OMV393294:OMW393294 OWR393294:OWS393294 PGN393294:PGO393294 PQJ393294:PQK393294 QAF393294:QAG393294 QKB393294:QKC393294 QTX393294:QTY393294 RDT393294:RDU393294 RNP393294:RNQ393294 RXL393294:RXM393294 SHH393294:SHI393294 SRD393294:SRE393294 TAZ393294:TBA393294 TKV393294:TKW393294 TUR393294:TUS393294 UEN393294:UEO393294 UOJ393294:UOK393294 UYF393294:UYG393294 VIB393294:VIC393294 VRX393294:VRY393294 WBT393294:WBU393294 WLP393294:WLQ393294 WVL393294:WVM393294 D458830:E458830 IZ458830:JA458830 SV458830:SW458830 ACR458830:ACS458830 AMN458830:AMO458830 AWJ458830:AWK458830 BGF458830:BGG458830 BQB458830:BQC458830 BZX458830:BZY458830 CJT458830:CJU458830 CTP458830:CTQ458830 DDL458830:DDM458830 DNH458830:DNI458830 DXD458830:DXE458830 EGZ458830:EHA458830 EQV458830:EQW458830 FAR458830:FAS458830 FKN458830:FKO458830 FUJ458830:FUK458830 GEF458830:GEG458830 GOB458830:GOC458830 GXX458830:GXY458830 HHT458830:HHU458830 HRP458830:HRQ458830 IBL458830:IBM458830 ILH458830:ILI458830 IVD458830:IVE458830 JEZ458830:JFA458830 JOV458830:JOW458830 JYR458830:JYS458830 KIN458830:KIO458830 KSJ458830:KSK458830 LCF458830:LCG458830 LMB458830:LMC458830 LVX458830:LVY458830 MFT458830:MFU458830 MPP458830:MPQ458830 MZL458830:MZM458830 NJH458830:NJI458830 NTD458830:NTE458830 OCZ458830:ODA458830 OMV458830:OMW458830 OWR458830:OWS458830 PGN458830:PGO458830 PQJ458830:PQK458830 QAF458830:QAG458830 QKB458830:QKC458830 QTX458830:QTY458830 RDT458830:RDU458830 RNP458830:RNQ458830 RXL458830:RXM458830 SHH458830:SHI458830 SRD458830:SRE458830 TAZ458830:TBA458830 TKV458830:TKW458830 TUR458830:TUS458830 UEN458830:UEO458830 UOJ458830:UOK458830 UYF458830:UYG458830 VIB458830:VIC458830 VRX458830:VRY458830 WBT458830:WBU458830 WLP458830:WLQ458830 WVL458830:WVM458830 D524366:E524366 IZ524366:JA524366 SV524366:SW524366 ACR524366:ACS524366 AMN524366:AMO524366 AWJ524366:AWK524366 BGF524366:BGG524366 BQB524366:BQC524366 BZX524366:BZY524366 CJT524366:CJU524366 CTP524366:CTQ524366 DDL524366:DDM524366 DNH524366:DNI524366 DXD524366:DXE524366 EGZ524366:EHA524366 EQV524366:EQW524366 FAR524366:FAS524366 FKN524366:FKO524366 FUJ524366:FUK524366 GEF524366:GEG524366 GOB524366:GOC524366 GXX524366:GXY524366 HHT524366:HHU524366 HRP524366:HRQ524366 IBL524366:IBM524366 ILH524366:ILI524366 IVD524366:IVE524366 JEZ524366:JFA524366 JOV524366:JOW524366 JYR524366:JYS524366 KIN524366:KIO524366 KSJ524366:KSK524366 LCF524366:LCG524366 LMB524366:LMC524366 LVX524366:LVY524366 MFT524366:MFU524366 MPP524366:MPQ524366 MZL524366:MZM524366 NJH524366:NJI524366 NTD524366:NTE524366 OCZ524366:ODA524366 OMV524366:OMW524366 OWR524366:OWS524366 PGN524366:PGO524366 PQJ524366:PQK524366 QAF524366:QAG524366 QKB524366:QKC524366 QTX524366:QTY524366 RDT524366:RDU524366 RNP524366:RNQ524366 RXL524366:RXM524366 SHH524366:SHI524366 SRD524366:SRE524366 TAZ524366:TBA524366 TKV524366:TKW524366 TUR524366:TUS524366 UEN524366:UEO524366 UOJ524366:UOK524366 UYF524366:UYG524366 VIB524366:VIC524366 VRX524366:VRY524366 WBT524366:WBU524366 WLP524366:WLQ524366 WVL524366:WVM524366 D589902:E589902 IZ589902:JA589902 SV589902:SW589902 ACR589902:ACS589902 AMN589902:AMO589902 AWJ589902:AWK589902 BGF589902:BGG589902 BQB589902:BQC589902 BZX589902:BZY589902 CJT589902:CJU589902 CTP589902:CTQ589902 DDL589902:DDM589902 DNH589902:DNI589902 DXD589902:DXE589902 EGZ589902:EHA589902 EQV589902:EQW589902 FAR589902:FAS589902 FKN589902:FKO589902 FUJ589902:FUK589902 GEF589902:GEG589902 GOB589902:GOC589902 GXX589902:GXY589902 HHT589902:HHU589902 HRP589902:HRQ589902 IBL589902:IBM589902 ILH589902:ILI589902 IVD589902:IVE589902 JEZ589902:JFA589902 JOV589902:JOW589902 JYR589902:JYS589902 KIN589902:KIO589902 KSJ589902:KSK589902 LCF589902:LCG589902 LMB589902:LMC589902 LVX589902:LVY589902 MFT589902:MFU589902 MPP589902:MPQ589902 MZL589902:MZM589902 NJH589902:NJI589902 NTD589902:NTE589902 OCZ589902:ODA589902 OMV589902:OMW589902 OWR589902:OWS589902 PGN589902:PGO589902 PQJ589902:PQK589902 QAF589902:QAG589902 QKB589902:QKC589902 QTX589902:QTY589902 RDT589902:RDU589902 RNP589902:RNQ589902 RXL589902:RXM589902 SHH589902:SHI589902 SRD589902:SRE589902 TAZ589902:TBA589902 TKV589902:TKW589902 TUR589902:TUS589902 UEN589902:UEO589902 UOJ589902:UOK589902 UYF589902:UYG589902 VIB589902:VIC589902 VRX589902:VRY589902 WBT589902:WBU589902 WLP589902:WLQ589902 WVL589902:WVM589902 D655438:E655438 IZ655438:JA655438 SV655438:SW655438 ACR655438:ACS655438 AMN655438:AMO655438 AWJ655438:AWK655438 BGF655438:BGG655438 BQB655438:BQC655438 BZX655438:BZY655438 CJT655438:CJU655438 CTP655438:CTQ655438 DDL655438:DDM655438 DNH655438:DNI655438 DXD655438:DXE655438 EGZ655438:EHA655438 EQV655438:EQW655438 FAR655438:FAS655438 FKN655438:FKO655438 FUJ655438:FUK655438 GEF655438:GEG655438 GOB655438:GOC655438 GXX655438:GXY655438 HHT655438:HHU655438 HRP655438:HRQ655438 IBL655438:IBM655438 ILH655438:ILI655438 IVD655438:IVE655438 JEZ655438:JFA655438 JOV655438:JOW655438 JYR655438:JYS655438 KIN655438:KIO655438 KSJ655438:KSK655438 LCF655438:LCG655438 LMB655438:LMC655438 LVX655438:LVY655438 MFT655438:MFU655438 MPP655438:MPQ655438 MZL655438:MZM655438 NJH655438:NJI655438 NTD655438:NTE655438 OCZ655438:ODA655438 OMV655438:OMW655438 OWR655438:OWS655438 PGN655438:PGO655438 PQJ655438:PQK655438 QAF655438:QAG655438 QKB655438:QKC655438 QTX655438:QTY655438 RDT655438:RDU655438 RNP655438:RNQ655438 RXL655438:RXM655438 SHH655438:SHI655438 SRD655438:SRE655438 TAZ655438:TBA655438 TKV655438:TKW655438 TUR655438:TUS655438 UEN655438:UEO655438 UOJ655438:UOK655438 UYF655438:UYG655438 VIB655438:VIC655438 VRX655438:VRY655438 WBT655438:WBU655438 WLP655438:WLQ655438 WVL655438:WVM655438 D720974:E720974 IZ720974:JA720974 SV720974:SW720974 ACR720974:ACS720974 AMN720974:AMO720974 AWJ720974:AWK720974 BGF720974:BGG720974 BQB720974:BQC720974 BZX720974:BZY720974 CJT720974:CJU720974 CTP720974:CTQ720974 DDL720974:DDM720974 DNH720974:DNI720974 DXD720974:DXE720974 EGZ720974:EHA720974 EQV720974:EQW720974 FAR720974:FAS720974 FKN720974:FKO720974 FUJ720974:FUK720974 GEF720974:GEG720974 GOB720974:GOC720974 GXX720974:GXY720974 HHT720974:HHU720974 HRP720974:HRQ720974 IBL720974:IBM720974 ILH720974:ILI720974 IVD720974:IVE720974 JEZ720974:JFA720974 JOV720974:JOW720974 JYR720974:JYS720974 KIN720974:KIO720974 KSJ720974:KSK720974 LCF720974:LCG720974 LMB720974:LMC720974 LVX720974:LVY720974 MFT720974:MFU720974 MPP720974:MPQ720974 MZL720974:MZM720974 NJH720974:NJI720974 NTD720974:NTE720974 OCZ720974:ODA720974 OMV720974:OMW720974 OWR720974:OWS720974 PGN720974:PGO720974 PQJ720974:PQK720974 QAF720974:QAG720974 QKB720974:QKC720974 QTX720974:QTY720974 RDT720974:RDU720974 RNP720974:RNQ720974 RXL720974:RXM720974 SHH720974:SHI720974 SRD720974:SRE720974 TAZ720974:TBA720974 TKV720974:TKW720974 TUR720974:TUS720974 UEN720974:UEO720974 UOJ720974:UOK720974 UYF720974:UYG720974 VIB720974:VIC720974 VRX720974:VRY720974 WBT720974:WBU720974 WLP720974:WLQ720974 WVL720974:WVM720974 D786510:E786510 IZ786510:JA786510 SV786510:SW786510 ACR786510:ACS786510 AMN786510:AMO786510 AWJ786510:AWK786510 BGF786510:BGG786510 BQB786510:BQC786510 BZX786510:BZY786510 CJT786510:CJU786510 CTP786510:CTQ786510 DDL786510:DDM786510 DNH786510:DNI786510 DXD786510:DXE786510 EGZ786510:EHA786510 EQV786510:EQW786510 FAR786510:FAS786510 FKN786510:FKO786510 FUJ786510:FUK786510 GEF786510:GEG786510 GOB786510:GOC786510 GXX786510:GXY786510 HHT786510:HHU786510 HRP786510:HRQ786510 IBL786510:IBM786510 ILH786510:ILI786510 IVD786510:IVE786510 JEZ786510:JFA786510 JOV786510:JOW786510 JYR786510:JYS786510 KIN786510:KIO786510 KSJ786510:KSK786510 LCF786510:LCG786510 LMB786510:LMC786510 LVX786510:LVY786510 MFT786510:MFU786510 MPP786510:MPQ786510 MZL786510:MZM786510 NJH786510:NJI786510 NTD786510:NTE786510 OCZ786510:ODA786510 OMV786510:OMW786510 OWR786510:OWS786510 PGN786510:PGO786510 PQJ786510:PQK786510 QAF786510:QAG786510 QKB786510:QKC786510 QTX786510:QTY786510 RDT786510:RDU786510 RNP786510:RNQ786510 RXL786510:RXM786510 SHH786510:SHI786510 SRD786510:SRE786510 TAZ786510:TBA786510 TKV786510:TKW786510 TUR786510:TUS786510 UEN786510:UEO786510 UOJ786510:UOK786510 UYF786510:UYG786510 VIB786510:VIC786510 VRX786510:VRY786510 WBT786510:WBU786510 WLP786510:WLQ786510 WVL786510:WVM786510 D852046:E852046 IZ852046:JA852046 SV852046:SW852046 ACR852046:ACS852046 AMN852046:AMO852046 AWJ852046:AWK852046 BGF852046:BGG852046 BQB852046:BQC852046 BZX852046:BZY852046 CJT852046:CJU852046 CTP852046:CTQ852046 DDL852046:DDM852046 DNH852046:DNI852046 DXD852046:DXE852046 EGZ852046:EHA852046 EQV852046:EQW852046 FAR852046:FAS852046 FKN852046:FKO852046 FUJ852046:FUK852046 GEF852046:GEG852046 GOB852046:GOC852046 GXX852046:GXY852046 HHT852046:HHU852046 HRP852046:HRQ852046 IBL852046:IBM852046 ILH852046:ILI852046 IVD852046:IVE852046 JEZ852046:JFA852046 JOV852046:JOW852046 JYR852046:JYS852046 KIN852046:KIO852046 KSJ852046:KSK852046 LCF852046:LCG852046 LMB852046:LMC852046 LVX852046:LVY852046 MFT852046:MFU852046 MPP852046:MPQ852046 MZL852046:MZM852046 NJH852046:NJI852046 NTD852046:NTE852046 OCZ852046:ODA852046 OMV852046:OMW852046 OWR852046:OWS852046 PGN852046:PGO852046 PQJ852046:PQK852046 QAF852046:QAG852046 QKB852046:QKC852046 QTX852046:QTY852046 RDT852046:RDU852046 RNP852046:RNQ852046 RXL852046:RXM852046 SHH852046:SHI852046 SRD852046:SRE852046 TAZ852046:TBA852046 TKV852046:TKW852046 TUR852046:TUS852046 UEN852046:UEO852046 UOJ852046:UOK852046 UYF852046:UYG852046 VIB852046:VIC852046 VRX852046:VRY852046 WBT852046:WBU852046 WLP852046:WLQ852046 WVL852046:WVM852046 D917582:E917582 IZ917582:JA917582 SV917582:SW917582 ACR917582:ACS917582 AMN917582:AMO917582 AWJ917582:AWK917582 BGF917582:BGG917582 BQB917582:BQC917582 BZX917582:BZY917582 CJT917582:CJU917582 CTP917582:CTQ917582 DDL917582:DDM917582 DNH917582:DNI917582 DXD917582:DXE917582 EGZ917582:EHA917582 EQV917582:EQW917582 FAR917582:FAS917582 FKN917582:FKO917582 FUJ917582:FUK917582 GEF917582:GEG917582 GOB917582:GOC917582 GXX917582:GXY917582 HHT917582:HHU917582 HRP917582:HRQ917582 IBL917582:IBM917582 ILH917582:ILI917582 IVD917582:IVE917582 JEZ917582:JFA917582 JOV917582:JOW917582 JYR917582:JYS917582 KIN917582:KIO917582 KSJ917582:KSK917582 LCF917582:LCG917582 LMB917582:LMC917582 LVX917582:LVY917582 MFT917582:MFU917582 MPP917582:MPQ917582 MZL917582:MZM917582 NJH917582:NJI917582 NTD917582:NTE917582 OCZ917582:ODA917582 OMV917582:OMW917582 OWR917582:OWS917582 PGN917582:PGO917582 PQJ917582:PQK917582 QAF917582:QAG917582 QKB917582:QKC917582 QTX917582:QTY917582 RDT917582:RDU917582 RNP917582:RNQ917582 RXL917582:RXM917582 SHH917582:SHI917582 SRD917582:SRE917582 TAZ917582:TBA917582 TKV917582:TKW917582 TUR917582:TUS917582 UEN917582:UEO917582 UOJ917582:UOK917582 UYF917582:UYG917582 VIB917582:VIC917582 VRX917582:VRY917582 WBT917582:WBU917582 WLP917582:WLQ917582 WVL917582:WVM917582 D983118:E983118 IZ983118:JA983118 SV983118:SW983118 ACR983118:ACS983118 AMN983118:AMO983118 AWJ983118:AWK983118 BGF983118:BGG983118 BQB983118:BQC983118 BZX983118:BZY983118 CJT983118:CJU983118 CTP983118:CTQ983118 DDL983118:DDM983118 DNH983118:DNI983118 DXD983118:DXE983118 EGZ983118:EHA983118 EQV983118:EQW983118 FAR983118:FAS983118 FKN983118:FKO983118 FUJ983118:FUK983118 GEF983118:GEG983118 GOB983118:GOC983118 GXX983118:GXY983118 HHT983118:HHU983118 HRP983118:HRQ983118 IBL983118:IBM983118 ILH983118:ILI983118 IVD983118:IVE983118 JEZ983118:JFA983118 JOV983118:JOW983118 JYR983118:JYS983118 KIN983118:KIO983118 KSJ983118:KSK983118 LCF983118:LCG983118 LMB983118:LMC983118 LVX983118:LVY983118 MFT983118:MFU983118 MPP983118:MPQ983118 MZL983118:MZM983118 NJH983118:NJI983118 NTD983118:NTE983118 OCZ983118:ODA983118 OMV983118:OMW983118 OWR983118:OWS983118 PGN983118:PGO983118 PQJ983118:PQK983118 QAF983118:QAG983118 QKB983118:QKC983118 QTX983118:QTY983118 RDT983118:RDU983118 RNP983118:RNQ983118 RXL983118:RXM983118 SHH983118:SHI983118 SRD983118:SRE983118 TAZ983118:TBA983118 TKV983118:TKW983118 TUR983118:TUS983118 UEN983118:UEO983118 UOJ983118:UOK983118 UYF983118:UYG983118 VIB983118:VIC983118 VRX983118:VRY983118 WBT983118:WBU983118 WLP983118:WLQ983118 B8">
      <formula1>4</formula1>
    </dataValidation>
  </dataValidations>
  <hyperlinks>
    <hyperlink ref="A35" location="Instructions550555" display="555 Instructions"/>
    <hyperlink ref="A36" location="TransfersPurposeandUse" display="Transfer Accounts - Purpose and Use"/>
  </hyperlinks>
  <printOptions horizontalCentered="1"/>
  <pageMargins left="0.5" right="0.5" top="0.75" bottom="0.5" header="0.5" footer="0.5"/>
  <pageSetup orientation="landscape" blackAndWhite="1" r:id="rId1"/>
  <headerFooter alignWithMargins="0">
    <oddFooter>&amp;R&amp;A</oddFooter>
  </headerFooter>
  <ignoredErrors>
    <ignoredError sqref="I6:I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showGridLines="0" topLeftCell="B1" zoomScaleNormal="100" workbookViewId="0">
      <selection activeCell="N14" sqref="N14"/>
    </sheetView>
  </sheetViews>
  <sheetFormatPr defaultRowHeight="15.75"/>
  <cols>
    <col min="1" max="1" width="0" style="69" hidden="1" customWidth="1"/>
    <col min="2" max="2" width="9.85546875" style="69" customWidth="1"/>
    <col min="3" max="3" width="1.85546875" style="69" customWidth="1"/>
    <col min="4" max="4" width="6.7109375" style="69" customWidth="1"/>
    <col min="5" max="5" width="1.7109375" style="69" customWidth="1"/>
    <col min="6" max="6" width="9" style="69" customWidth="1"/>
    <col min="7" max="7" width="1.7109375" style="69" customWidth="1"/>
    <col min="8" max="8" width="14.5703125" style="69" customWidth="1"/>
    <col min="9" max="9" width="2.7109375" style="69" customWidth="1"/>
    <col min="10" max="10" width="12" style="69" customWidth="1"/>
    <col min="11" max="11" width="1.7109375" style="69" customWidth="1"/>
    <col min="12" max="12" width="7.140625" style="69" bestFit="1" customWidth="1"/>
    <col min="13" max="13" width="1.7109375" style="69" customWidth="1"/>
    <col min="14" max="14" width="10.28515625" style="69" customWidth="1"/>
    <col min="15" max="15" width="1.7109375" style="69" customWidth="1"/>
    <col min="16" max="16" width="14.42578125" style="69" customWidth="1"/>
    <col min="17" max="17" width="1.28515625" style="69" customWidth="1"/>
    <col min="18" max="18" width="39.28515625" style="69" customWidth="1"/>
    <col min="19" max="19" width="5.85546875" style="69" hidden="1" customWidth="1"/>
    <col min="20" max="20" width="2" style="69" hidden="1" customWidth="1"/>
    <col min="21" max="24" width="5.85546875" style="69" hidden="1" customWidth="1"/>
    <col min="25" max="25" width="7" style="69" hidden="1" customWidth="1"/>
    <col min="26" max="26" width="2" style="69" hidden="1" customWidth="1"/>
    <col min="27" max="27" width="7" style="69" hidden="1" customWidth="1"/>
    <col min="28" max="30" width="5.85546875" style="69" hidden="1" customWidth="1"/>
    <col min="31" max="32" width="6.42578125" style="69" hidden="1" customWidth="1"/>
    <col min="33" max="36" width="0" style="69" hidden="1" customWidth="1"/>
    <col min="37" max="257" width="9.140625" style="69"/>
    <col min="258" max="258" width="0" style="69" hidden="1" customWidth="1"/>
    <col min="259" max="259" width="11.140625" style="69" customWidth="1"/>
    <col min="260" max="260" width="1.7109375" style="69" customWidth="1"/>
    <col min="261" max="261" width="7.140625" style="69" bestFit="1" customWidth="1"/>
    <col min="262" max="262" width="1.7109375" style="69" customWidth="1"/>
    <col min="263" max="263" width="12.7109375" style="69" customWidth="1"/>
    <col min="264" max="264" width="1.7109375" style="69" customWidth="1"/>
    <col min="265" max="265" width="20.7109375" style="69" customWidth="1"/>
    <col min="266" max="266" width="2.7109375" style="69" customWidth="1"/>
    <col min="267" max="267" width="10.5703125" style="69" customWidth="1"/>
    <col min="268" max="268" width="1.7109375" style="69" customWidth="1"/>
    <col min="269" max="269" width="10.5703125" style="69" customWidth="1"/>
    <col min="270" max="270" width="1.7109375" style="69" customWidth="1"/>
    <col min="271" max="271" width="12.7109375" style="69" customWidth="1"/>
    <col min="272" max="272" width="1.7109375" style="69" customWidth="1"/>
    <col min="273" max="273" width="22.85546875" style="69" customWidth="1"/>
    <col min="274" max="274" width="4.7109375" style="69" customWidth="1"/>
    <col min="275" max="288" width="0" style="69" hidden="1" customWidth="1"/>
    <col min="289" max="513" width="9.140625" style="69"/>
    <col min="514" max="514" width="0" style="69" hidden="1" customWidth="1"/>
    <col min="515" max="515" width="11.140625" style="69" customWidth="1"/>
    <col min="516" max="516" width="1.7109375" style="69" customWidth="1"/>
    <col min="517" max="517" width="7.140625" style="69" bestFit="1" customWidth="1"/>
    <col min="518" max="518" width="1.7109375" style="69" customWidth="1"/>
    <col min="519" max="519" width="12.7109375" style="69" customWidth="1"/>
    <col min="520" max="520" width="1.7109375" style="69" customWidth="1"/>
    <col min="521" max="521" width="20.7109375" style="69" customWidth="1"/>
    <col min="522" max="522" width="2.7109375" style="69" customWidth="1"/>
    <col min="523" max="523" width="10.5703125" style="69" customWidth="1"/>
    <col min="524" max="524" width="1.7109375" style="69" customWidth="1"/>
    <col min="525" max="525" width="10.5703125" style="69" customWidth="1"/>
    <col min="526" max="526" width="1.7109375" style="69" customWidth="1"/>
    <col min="527" max="527" width="12.7109375" style="69" customWidth="1"/>
    <col min="528" max="528" width="1.7109375" style="69" customWidth="1"/>
    <col min="529" max="529" width="22.85546875" style="69" customWidth="1"/>
    <col min="530" max="530" width="4.7109375" style="69" customWidth="1"/>
    <col min="531" max="544" width="0" style="69" hidden="1" customWidth="1"/>
    <col min="545" max="769" width="9.140625" style="69"/>
    <col min="770" max="770" width="0" style="69" hidden="1" customWidth="1"/>
    <col min="771" max="771" width="11.140625" style="69" customWidth="1"/>
    <col min="772" max="772" width="1.7109375" style="69" customWidth="1"/>
    <col min="773" max="773" width="7.140625" style="69" bestFit="1" customWidth="1"/>
    <col min="774" max="774" width="1.7109375" style="69" customWidth="1"/>
    <col min="775" max="775" width="12.7109375" style="69" customWidth="1"/>
    <col min="776" max="776" width="1.7109375" style="69" customWidth="1"/>
    <col min="777" max="777" width="20.7109375" style="69" customWidth="1"/>
    <col min="778" max="778" width="2.7109375" style="69" customWidth="1"/>
    <col min="779" max="779" width="10.5703125" style="69" customWidth="1"/>
    <col min="780" max="780" width="1.7109375" style="69" customWidth="1"/>
    <col min="781" max="781" width="10.5703125" style="69" customWidth="1"/>
    <col min="782" max="782" width="1.7109375" style="69" customWidth="1"/>
    <col min="783" max="783" width="12.7109375" style="69" customWidth="1"/>
    <col min="784" max="784" width="1.7109375" style="69" customWidth="1"/>
    <col min="785" max="785" width="22.85546875" style="69" customWidth="1"/>
    <col min="786" max="786" width="4.7109375" style="69" customWidth="1"/>
    <col min="787" max="800" width="0" style="69" hidden="1" customWidth="1"/>
    <col min="801" max="1025" width="9.140625" style="69"/>
    <col min="1026" max="1026" width="0" style="69" hidden="1" customWidth="1"/>
    <col min="1027" max="1027" width="11.140625" style="69" customWidth="1"/>
    <col min="1028" max="1028" width="1.7109375" style="69" customWidth="1"/>
    <col min="1029" max="1029" width="7.140625" style="69" bestFit="1" customWidth="1"/>
    <col min="1030" max="1030" width="1.7109375" style="69" customWidth="1"/>
    <col min="1031" max="1031" width="12.7109375" style="69" customWidth="1"/>
    <col min="1032" max="1032" width="1.7109375" style="69" customWidth="1"/>
    <col min="1033" max="1033" width="20.7109375" style="69" customWidth="1"/>
    <col min="1034" max="1034" width="2.7109375" style="69" customWidth="1"/>
    <col min="1035" max="1035" width="10.5703125" style="69" customWidth="1"/>
    <col min="1036" max="1036" width="1.7109375" style="69" customWidth="1"/>
    <col min="1037" max="1037" width="10.5703125" style="69" customWidth="1"/>
    <col min="1038" max="1038" width="1.7109375" style="69" customWidth="1"/>
    <col min="1039" max="1039" width="12.7109375" style="69" customWidth="1"/>
    <col min="1040" max="1040" width="1.7109375" style="69" customWidth="1"/>
    <col min="1041" max="1041" width="22.85546875" style="69" customWidth="1"/>
    <col min="1042" max="1042" width="4.7109375" style="69" customWidth="1"/>
    <col min="1043" max="1056" width="0" style="69" hidden="1" customWidth="1"/>
    <col min="1057" max="1281" width="9.140625" style="69"/>
    <col min="1282" max="1282" width="0" style="69" hidden="1" customWidth="1"/>
    <col min="1283" max="1283" width="11.140625" style="69" customWidth="1"/>
    <col min="1284" max="1284" width="1.7109375" style="69" customWidth="1"/>
    <col min="1285" max="1285" width="7.140625" style="69" bestFit="1" customWidth="1"/>
    <col min="1286" max="1286" width="1.7109375" style="69" customWidth="1"/>
    <col min="1287" max="1287" width="12.7109375" style="69" customWidth="1"/>
    <col min="1288" max="1288" width="1.7109375" style="69" customWidth="1"/>
    <col min="1289" max="1289" width="20.7109375" style="69" customWidth="1"/>
    <col min="1290" max="1290" width="2.7109375" style="69" customWidth="1"/>
    <col min="1291" max="1291" width="10.5703125" style="69" customWidth="1"/>
    <col min="1292" max="1292" width="1.7109375" style="69" customWidth="1"/>
    <col min="1293" max="1293" width="10.5703125" style="69" customWidth="1"/>
    <col min="1294" max="1294" width="1.7109375" style="69" customWidth="1"/>
    <col min="1295" max="1295" width="12.7109375" style="69" customWidth="1"/>
    <col min="1296" max="1296" width="1.7109375" style="69" customWidth="1"/>
    <col min="1297" max="1297" width="22.85546875" style="69" customWidth="1"/>
    <col min="1298" max="1298" width="4.7109375" style="69" customWidth="1"/>
    <col min="1299" max="1312" width="0" style="69" hidden="1" customWidth="1"/>
    <col min="1313" max="1537" width="9.140625" style="69"/>
    <col min="1538" max="1538" width="0" style="69" hidden="1" customWidth="1"/>
    <col min="1539" max="1539" width="11.140625" style="69" customWidth="1"/>
    <col min="1540" max="1540" width="1.7109375" style="69" customWidth="1"/>
    <col min="1541" max="1541" width="7.140625" style="69" bestFit="1" customWidth="1"/>
    <col min="1542" max="1542" width="1.7109375" style="69" customWidth="1"/>
    <col min="1543" max="1543" width="12.7109375" style="69" customWidth="1"/>
    <col min="1544" max="1544" width="1.7109375" style="69" customWidth="1"/>
    <col min="1545" max="1545" width="20.7109375" style="69" customWidth="1"/>
    <col min="1546" max="1546" width="2.7109375" style="69" customWidth="1"/>
    <col min="1547" max="1547" width="10.5703125" style="69" customWidth="1"/>
    <col min="1548" max="1548" width="1.7109375" style="69" customWidth="1"/>
    <col min="1549" max="1549" width="10.5703125" style="69" customWidth="1"/>
    <col min="1550" max="1550" width="1.7109375" style="69" customWidth="1"/>
    <col min="1551" max="1551" width="12.7109375" style="69" customWidth="1"/>
    <col min="1552" max="1552" width="1.7109375" style="69" customWidth="1"/>
    <col min="1553" max="1553" width="22.85546875" style="69" customWidth="1"/>
    <col min="1554" max="1554" width="4.7109375" style="69" customWidth="1"/>
    <col min="1555" max="1568" width="0" style="69" hidden="1" customWidth="1"/>
    <col min="1569" max="1793" width="9.140625" style="69"/>
    <col min="1794" max="1794" width="0" style="69" hidden="1" customWidth="1"/>
    <col min="1795" max="1795" width="11.140625" style="69" customWidth="1"/>
    <col min="1796" max="1796" width="1.7109375" style="69" customWidth="1"/>
    <col min="1797" max="1797" width="7.140625" style="69" bestFit="1" customWidth="1"/>
    <col min="1798" max="1798" width="1.7109375" style="69" customWidth="1"/>
    <col min="1799" max="1799" width="12.7109375" style="69" customWidth="1"/>
    <col min="1800" max="1800" width="1.7109375" style="69" customWidth="1"/>
    <col min="1801" max="1801" width="20.7109375" style="69" customWidth="1"/>
    <col min="1802" max="1802" width="2.7109375" style="69" customWidth="1"/>
    <col min="1803" max="1803" width="10.5703125" style="69" customWidth="1"/>
    <col min="1804" max="1804" width="1.7109375" style="69" customWidth="1"/>
    <col min="1805" max="1805" width="10.5703125" style="69" customWidth="1"/>
    <col min="1806" max="1806" width="1.7109375" style="69" customWidth="1"/>
    <col min="1807" max="1807" width="12.7109375" style="69" customWidth="1"/>
    <col min="1808" max="1808" width="1.7109375" style="69" customWidth="1"/>
    <col min="1809" max="1809" width="22.85546875" style="69" customWidth="1"/>
    <col min="1810" max="1810" width="4.7109375" style="69" customWidth="1"/>
    <col min="1811" max="1824" width="0" style="69" hidden="1" customWidth="1"/>
    <col min="1825" max="2049" width="9.140625" style="69"/>
    <col min="2050" max="2050" width="0" style="69" hidden="1" customWidth="1"/>
    <col min="2051" max="2051" width="11.140625" style="69" customWidth="1"/>
    <col min="2052" max="2052" width="1.7109375" style="69" customWidth="1"/>
    <col min="2053" max="2053" width="7.140625" style="69" bestFit="1" customWidth="1"/>
    <col min="2054" max="2054" width="1.7109375" style="69" customWidth="1"/>
    <col min="2055" max="2055" width="12.7109375" style="69" customWidth="1"/>
    <col min="2056" max="2056" width="1.7109375" style="69" customWidth="1"/>
    <col min="2057" max="2057" width="20.7109375" style="69" customWidth="1"/>
    <col min="2058" max="2058" width="2.7109375" style="69" customWidth="1"/>
    <col min="2059" max="2059" width="10.5703125" style="69" customWidth="1"/>
    <col min="2060" max="2060" width="1.7109375" style="69" customWidth="1"/>
    <col min="2061" max="2061" width="10.5703125" style="69" customWidth="1"/>
    <col min="2062" max="2062" width="1.7109375" style="69" customWidth="1"/>
    <col min="2063" max="2063" width="12.7109375" style="69" customWidth="1"/>
    <col min="2064" max="2064" width="1.7109375" style="69" customWidth="1"/>
    <col min="2065" max="2065" width="22.85546875" style="69" customWidth="1"/>
    <col min="2066" max="2066" width="4.7109375" style="69" customWidth="1"/>
    <col min="2067" max="2080" width="0" style="69" hidden="1" customWidth="1"/>
    <col min="2081" max="2305" width="9.140625" style="69"/>
    <col min="2306" max="2306" width="0" style="69" hidden="1" customWidth="1"/>
    <col min="2307" max="2307" width="11.140625" style="69" customWidth="1"/>
    <col min="2308" max="2308" width="1.7109375" style="69" customWidth="1"/>
    <col min="2309" max="2309" width="7.140625" style="69" bestFit="1" customWidth="1"/>
    <col min="2310" max="2310" width="1.7109375" style="69" customWidth="1"/>
    <col min="2311" max="2311" width="12.7109375" style="69" customWidth="1"/>
    <col min="2312" max="2312" width="1.7109375" style="69" customWidth="1"/>
    <col min="2313" max="2313" width="20.7109375" style="69" customWidth="1"/>
    <col min="2314" max="2314" width="2.7109375" style="69" customWidth="1"/>
    <col min="2315" max="2315" width="10.5703125" style="69" customWidth="1"/>
    <col min="2316" max="2316" width="1.7109375" style="69" customWidth="1"/>
    <col min="2317" max="2317" width="10.5703125" style="69" customWidth="1"/>
    <col min="2318" max="2318" width="1.7109375" style="69" customWidth="1"/>
    <col min="2319" max="2319" width="12.7109375" style="69" customWidth="1"/>
    <col min="2320" max="2320" width="1.7109375" style="69" customWidth="1"/>
    <col min="2321" max="2321" width="22.85546875" style="69" customWidth="1"/>
    <col min="2322" max="2322" width="4.7109375" style="69" customWidth="1"/>
    <col min="2323" max="2336" width="0" style="69" hidden="1" customWidth="1"/>
    <col min="2337" max="2561" width="9.140625" style="69"/>
    <col min="2562" max="2562" width="0" style="69" hidden="1" customWidth="1"/>
    <col min="2563" max="2563" width="11.140625" style="69" customWidth="1"/>
    <col min="2564" max="2564" width="1.7109375" style="69" customWidth="1"/>
    <col min="2565" max="2565" width="7.140625" style="69" bestFit="1" customWidth="1"/>
    <col min="2566" max="2566" width="1.7109375" style="69" customWidth="1"/>
    <col min="2567" max="2567" width="12.7109375" style="69" customWidth="1"/>
    <col min="2568" max="2568" width="1.7109375" style="69" customWidth="1"/>
    <col min="2569" max="2569" width="20.7109375" style="69" customWidth="1"/>
    <col min="2570" max="2570" width="2.7109375" style="69" customWidth="1"/>
    <col min="2571" max="2571" width="10.5703125" style="69" customWidth="1"/>
    <col min="2572" max="2572" width="1.7109375" style="69" customWidth="1"/>
    <col min="2573" max="2573" width="10.5703125" style="69" customWidth="1"/>
    <col min="2574" max="2574" width="1.7109375" style="69" customWidth="1"/>
    <col min="2575" max="2575" width="12.7109375" style="69" customWidth="1"/>
    <col min="2576" max="2576" width="1.7109375" style="69" customWidth="1"/>
    <col min="2577" max="2577" width="22.85546875" style="69" customWidth="1"/>
    <col min="2578" max="2578" width="4.7109375" style="69" customWidth="1"/>
    <col min="2579" max="2592" width="0" style="69" hidden="1" customWidth="1"/>
    <col min="2593" max="2817" width="9.140625" style="69"/>
    <col min="2818" max="2818" width="0" style="69" hidden="1" customWidth="1"/>
    <col min="2819" max="2819" width="11.140625" style="69" customWidth="1"/>
    <col min="2820" max="2820" width="1.7109375" style="69" customWidth="1"/>
    <col min="2821" max="2821" width="7.140625" style="69" bestFit="1" customWidth="1"/>
    <col min="2822" max="2822" width="1.7109375" style="69" customWidth="1"/>
    <col min="2823" max="2823" width="12.7109375" style="69" customWidth="1"/>
    <col min="2824" max="2824" width="1.7109375" style="69" customWidth="1"/>
    <col min="2825" max="2825" width="20.7109375" style="69" customWidth="1"/>
    <col min="2826" max="2826" width="2.7109375" style="69" customWidth="1"/>
    <col min="2827" max="2827" width="10.5703125" style="69" customWidth="1"/>
    <col min="2828" max="2828" width="1.7109375" style="69" customWidth="1"/>
    <col min="2829" max="2829" width="10.5703125" style="69" customWidth="1"/>
    <col min="2830" max="2830" width="1.7109375" style="69" customWidth="1"/>
    <col min="2831" max="2831" width="12.7109375" style="69" customWidth="1"/>
    <col min="2832" max="2832" width="1.7109375" style="69" customWidth="1"/>
    <col min="2833" max="2833" width="22.85546875" style="69" customWidth="1"/>
    <col min="2834" max="2834" width="4.7109375" style="69" customWidth="1"/>
    <col min="2835" max="2848" width="0" style="69" hidden="1" customWidth="1"/>
    <col min="2849" max="3073" width="9.140625" style="69"/>
    <col min="3074" max="3074" width="0" style="69" hidden="1" customWidth="1"/>
    <col min="3075" max="3075" width="11.140625" style="69" customWidth="1"/>
    <col min="3076" max="3076" width="1.7109375" style="69" customWidth="1"/>
    <col min="3077" max="3077" width="7.140625" style="69" bestFit="1" customWidth="1"/>
    <col min="3078" max="3078" width="1.7109375" style="69" customWidth="1"/>
    <col min="3079" max="3079" width="12.7109375" style="69" customWidth="1"/>
    <col min="3080" max="3080" width="1.7109375" style="69" customWidth="1"/>
    <col min="3081" max="3081" width="20.7109375" style="69" customWidth="1"/>
    <col min="3082" max="3082" width="2.7109375" style="69" customWidth="1"/>
    <col min="3083" max="3083" width="10.5703125" style="69" customWidth="1"/>
    <col min="3084" max="3084" width="1.7109375" style="69" customWidth="1"/>
    <col min="3085" max="3085" width="10.5703125" style="69" customWidth="1"/>
    <col min="3086" max="3086" width="1.7109375" style="69" customWidth="1"/>
    <col min="3087" max="3087" width="12.7109375" style="69" customWidth="1"/>
    <col min="3088" max="3088" width="1.7109375" style="69" customWidth="1"/>
    <col min="3089" max="3089" width="22.85546875" style="69" customWidth="1"/>
    <col min="3090" max="3090" width="4.7109375" style="69" customWidth="1"/>
    <col min="3091" max="3104" width="0" style="69" hidden="1" customWidth="1"/>
    <col min="3105" max="3329" width="9.140625" style="69"/>
    <col min="3330" max="3330" width="0" style="69" hidden="1" customWidth="1"/>
    <col min="3331" max="3331" width="11.140625" style="69" customWidth="1"/>
    <col min="3332" max="3332" width="1.7109375" style="69" customWidth="1"/>
    <col min="3333" max="3333" width="7.140625" style="69" bestFit="1" customWidth="1"/>
    <col min="3334" max="3334" width="1.7109375" style="69" customWidth="1"/>
    <col min="3335" max="3335" width="12.7109375" style="69" customWidth="1"/>
    <col min="3336" max="3336" width="1.7109375" style="69" customWidth="1"/>
    <col min="3337" max="3337" width="20.7109375" style="69" customWidth="1"/>
    <col min="3338" max="3338" width="2.7109375" style="69" customWidth="1"/>
    <col min="3339" max="3339" width="10.5703125" style="69" customWidth="1"/>
    <col min="3340" max="3340" width="1.7109375" style="69" customWidth="1"/>
    <col min="3341" max="3341" width="10.5703125" style="69" customWidth="1"/>
    <col min="3342" max="3342" width="1.7109375" style="69" customWidth="1"/>
    <col min="3343" max="3343" width="12.7109375" style="69" customWidth="1"/>
    <col min="3344" max="3344" width="1.7109375" style="69" customWidth="1"/>
    <col min="3345" max="3345" width="22.85546875" style="69" customWidth="1"/>
    <col min="3346" max="3346" width="4.7109375" style="69" customWidth="1"/>
    <col min="3347" max="3360" width="0" style="69" hidden="1" customWidth="1"/>
    <col min="3361" max="3585" width="9.140625" style="69"/>
    <col min="3586" max="3586" width="0" style="69" hidden="1" customWidth="1"/>
    <col min="3587" max="3587" width="11.140625" style="69" customWidth="1"/>
    <col min="3588" max="3588" width="1.7109375" style="69" customWidth="1"/>
    <col min="3589" max="3589" width="7.140625" style="69" bestFit="1" customWidth="1"/>
    <col min="3590" max="3590" width="1.7109375" style="69" customWidth="1"/>
    <col min="3591" max="3591" width="12.7109375" style="69" customWidth="1"/>
    <col min="3592" max="3592" width="1.7109375" style="69" customWidth="1"/>
    <col min="3593" max="3593" width="20.7109375" style="69" customWidth="1"/>
    <col min="3594" max="3594" width="2.7109375" style="69" customWidth="1"/>
    <col min="3595" max="3595" width="10.5703125" style="69" customWidth="1"/>
    <col min="3596" max="3596" width="1.7109375" style="69" customWidth="1"/>
    <col min="3597" max="3597" width="10.5703125" style="69" customWidth="1"/>
    <col min="3598" max="3598" width="1.7109375" style="69" customWidth="1"/>
    <col min="3599" max="3599" width="12.7109375" style="69" customWidth="1"/>
    <col min="3600" max="3600" width="1.7109375" style="69" customWidth="1"/>
    <col min="3601" max="3601" width="22.85546875" style="69" customWidth="1"/>
    <col min="3602" max="3602" width="4.7109375" style="69" customWidth="1"/>
    <col min="3603" max="3616" width="0" style="69" hidden="1" customWidth="1"/>
    <col min="3617" max="3841" width="9.140625" style="69"/>
    <col min="3842" max="3842" width="0" style="69" hidden="1" customWidth="1"/>
    <col min="3843" max="3843" width="11.140625" style="69" customWidth="1"/>
    <col min="3844" max="3844" width="1.7109375" style="69" customWidth="1"/>
    <col min="3845" max="3845" width="7.140625" style="69" bestFit="1" customWidth="1"/>
    <col min="3846" max="3846" width="1.7109375" style="69" customWidth="1"/>
    <col min="3847" max="3847" width="12.7109375" style="69" customWidth="1"/>
    <col min="3848" max="3848" width="1.7109375" style="69" customWidth="1"/>
    <col min="3849" max="3849" width="20.7109375" style="69" customWidth="1"/>
    <col min="3850" max="3850" width="2.7109375" style="69" customWidth="1"/>
    <col min="3851" max="3851" width="10.5703125" style="69" customWidth="1"/>
    <col min="3852" max="3852" width="1.7109375" style="69" customWidth="1"/>
    <col min="3853" max="3853" width="10.5703125" style="69" customWidth="1"/>
    <col min="3854" max="3854" width="1.7109375" style="69" customWidth="1"/>
    <col min="3855" max="3855" width="12.7109375" style="69" customWidth="1"/>
    <col min="3856" max="3856" width="1.7109375" style="69" customWidth="1"/>
    <col min="3857" max="3857" width="22.85546875" style="69" customWidth="1"/>
    <col min="3858" max="3858" width="4.7109375" style="69" customWidth="1"/>
    <col min="3859" max="3872" width="0" style="69" hidden="1" customWidth="1"/>
    <col min="3873" max="4097" width="9.140625" style="69"/>
    <col min="4098" max="4098" width="0" style="69" hidden="1" customWidth="1"/>
    <col min="4099" max="4099" width="11.140625" style="69" customWidth="1"/>
    <col min="4100" max="4100" width="1.7109375" style="69" customWidth="1"/>
    <col min="4101" max="4101" width="7.140625" style="69" bestFit="1" customWidth="1"/>
    <col min="4102" max="4102" width="1.7109375" style="69" customWidth="1"/>
    <col min="4103" max="4103" width="12.7109375" style="69" customWidth="1"/>
    <col min="4104" max="4104" width="1.7109375" style="69" customWidth="1"/>
    <col min="4105" max="4105" width="20.7109375" style="69" customWidth="1"/>
    <col min="4106" max="4106" width="2.7109375" style="69" customWidth="1"/>
    <col min="4107" max="4107" width="10.5703125" style="69" customWidth="1"/>
    <col min="4108" max="4108" width="1.7109375" style="69" customWidth="1"/>
    <col min="4109" max="4109" width="10.5703125" style="69" customWidth="1"/>
    <col min="4110" max="4110" width="1.7109375" style="69" customWidth="1"/>
    <col min="4111" max="4111" width="12.7109375" style="69" customWidth="1"/>
    <col min="4112" max="4112" width="1.7109375" style="69" customWidth="1"/>
    <col min="4113" max="4113" width="22.85546875" style="69" customWidth="1"/>
    <col min="4114" max="4114" width="4.7109375" style="69" customWidth="1"/>
    <col min="4115" max="4128" width="0" style="69" hidden="1" customWidth="1"/>
    <col min="4129" max="4353" width="9.140625" style="69"/>
    <col min="4354" max="4354" width="0" style="69" hidden="1" customWidth="1"/>
    <col min="4355" max="4355" width="11.140625" style="69" customWidth="1"/>
    <col min="4356" max="4356" width="1.7109375" style="69" customWidth="1"/>
    <col min="4357" max="4357" width="7.140625" style="69" bestFit="1" customWidth="1"/>
    <col min="4358" max="4358" width="1.7109375" style="69" customWidth="1"/>
    <col min="4359" max="4359" width="12.7109375" style="69" customWidth="1"/>
    <col min="4360" max="4360" width="1.7109375" style="69" customWidth="1"/>
    <col min="4361" max="4361" width="20.7109375" style="69" customWidth="1"/>
    <col min="4362" max="4362" width="2.7109375" style="69" customWidth="1"/>
    <col min="4363" max="4363" width="10.5703125" style="69" customWidth="1"/>
    <col min="4364" max="4364" width="1.7109375" style="69" customWidth="1"/>
    <col min="4365" max="4365" width="10.5703125" style="69" customWidth="1"/>
    <col min="4366" max="4366" width="1.7109375" style="69" customWidth="1"/>
    <col min="4367" max="4367" width="12.7109375" style="69" customWidth="1"/>
    <col min="4368" max="4368" width="1.7109375" style="69" customWidth="1"/>
    <col min="4369" max="4369" width="22.85546875" style="69" customWidth="1"/>
    <col min="4370" max="4370" width="4.7109375" style="69" customWidth="1"/>
    <col min="4371" max="4384" width="0" style="69" hidden="1" customWidth="1"/>
    <col min="4385" max="4609" width="9.140625" style="69"/>
    <col min="4610" max="4610" width="0" style="69" hidden="1" customWidth="1"/>
    <col min="4611" max="4611" width="11.140625" style="69" customWidth="1"/>
    <col min="4612" max="4612" width="1.7109375" style="69" customWidth="1"/>
    <col min="4613" max="4613" width="7.140625" style="69" bestFit="1" customWidth="1"/>
    <col min="4614" max="4614" width="1.7109375" style="69" customWidth="1"/>
    <col min="4615" max="4615" width="12.7109375" style="69" customWidth="1"/>
    <col min="4616" max="4616" width="1.7109375" style="69" customWidth="1"/>
    <col min="4617" max="4617" width="20.7109375" style="69" customWidth="1"/>
    <col min="4618" max="4618" width="2.7109375" style="69" customWidth="1"/>
    <col min="4619" max="4619" width="10.5703125" style="69" customWidth="1"/>
    <col min="4620" max="4620" width="1.7109375" style="69" customWidth="1"/>
    <col min="4621" max="4621" width="10.5703125" style="69" customWidth="1"/>
    <col min="4622" max="4622" width="1.7109375" style="69" customWidth="1"/>
    <col min="4623" max="4623" width="12.7109375" style="69" customWidth="1"/>
    <col min="4624" max="4624" width="1.7109375" style="69" customWidth="1"/>
    <col min="4625" max="4625" width="22.85546875" style="69" customWidth="1"/>
    <col min="4626" max="4626" width="4.7109375" style="69" customWidth="1"/>
    <col min="4627" max="4640" width="0" style="69" hidden="1" customWidth="1"/>
    <col min="4641" max="4865" width="9.140625" style="69"/>
    <col min="4866" max="4866" width="0" style="69" hidden="1" customWidth="1"/>
    <col min="4867" max="4867" width="11.140625" style="69" customWidth="1"/>
    <col min="4868" max="4868" width="1.7109375" style="69" customWidth="1"/>
    <col min="4869" max="4869" width="7.140625" style="69" bestFit="1" customWidth="1"/>
    <col min="4870" max="4870" width="1.7109375" style="69" customWidth="1"/>
    <col min="4871" max="4871" width="12.7109375" style="69" customWidth="1"/>
    <col min="4872" max="4872" width="1.7109375" style="69" customWidth="1"/>
    <col min="4873" max="4873" width="20.7109375" style="69" customWidth="1"/>
    <col min="4874" max="4874" width="2.7109375" style="69" customWidth="1"/>
    <col min="4875" max="4875" width="10.5703125" style="69" customWidth="1"/>
    <col min="4876" max="4876" width="1.7109375" style="69" customWidth="1"/>
    <col min="4877" max="4877" width="10.5703125" style="69" customWidth="1"/>
    <col min="4878" max="4878" width="1.7109375" style="69" customWidth="1"/>
    <col min="4879" max="4879" width="12.7109375" style="69" customWidth="1"/>
    <col min="4880" max="4880" width="1.7109375" style="69" customWidth="1"/>
    <col min="4881" max="4881" width="22.85546875" style="69" customWidth="1"/>
    <col min="4882" max="4882" width="4.7109375" style="69" customWidth="1"/>
    <col min="4883" max="4896" width="0" style="69" hidden="1" customWidth="1"/>
    <col min="4897" max="5121" width="9.140625" style="69"/>
    <col min="5122" max="5122" width="0" style="69" hidden="1" customWidth="1"/>
    <col min="5123" max="5123" width="11.140625" style="69" customWidth="1"/>
    <col min="5124" max="5124" width="1.7109375" style="69" customWidth="1"/>
    <col min="5125" max="5125" width="7.140625" style="69" bestFit="1" customWidth="1"/>
    <col min="5126" max="5126" width="1.7109375" style="69" customWidth="1"/>
    <col min="5127" max="5127" width="12.7109375" style="69" customWidth="1"/>
    <col min="5128" max="5128" width="1.7109375" style="69" customWidth="1"/>
    <col min="5129" max="5129" width="20.7109375" style="69" customWidth="1"/>
    <col min="5130" max="5130" width="2.7109375" style="69" customWidth="1"/>
    <col min="5131" max="5131" width="10.5703125" style="69" customWidth="1"/>
    <col min="5132" max="5132" width="1.7109375" style="69" customWidth="1"/>
    <col min="5133" max="5133" width="10.5703125" style="69" customWidth="1"/>
    <col min="5134" max="5134" width="1.7109375" style="69" customWidth="1"/>
    <col min="5135" max="5135" width="12.7109375" style="69" customWidth="1"/>
    <col min="5136" max="5136" width="1.7109375" style="69" customWidth="1"/>
    <col min="5137" max="5137" width="22.85546875" style="69" customWidth="1"/>
    <col min="5138" max="5138" width="4.7109375" style="69" customWidth="1"/>
    <col min="5139" max="5152" width="0" style="69" hidden="1" customWidth="1"/>
    <col min="5153" max="5377" width="9.140625" style="69"/>
    <col min="5378" max="5378" width="0" style="69" hidden="1" customWidth="1"/>
    <col min="5379" max="5379" width="11.140625" style="69" customWidth="1"/>
    <col min="5380" max="5380" width="1.7109375" style="69" customWidth="1"/>
    <col min="5381" max="5381" width="7.140625" style="69" bestFit="1" customWidth="1"/>
    <col min="5382" max="5382" width="1.7109375" style="69" customWidth="1"/>
    <col min="5383" max="5383" width="12.7109375" style="69" customWidth="1"/>
    <col min="5384" max="5384" width="1.7109375" style="69" customWidth="1"/>
    <col min="5385" max="5385" width="20.7109375" style="69" customWidth="1"/>
    <col min="5386" max="5386" width="2.7109375" style="69" customWidth="1"/>
    <col min="5387" max="5387" width="10.5703125" style="69" customWidth="1"/>
    <col min="5388" max="5388" width="1.7109375" style="69" customWidth="1"/>
    <col min="5389" max="5389" width="10.5703125" style="69" customWidth="1"/>
    <col min="5390" max="5390" width="1.7109375" style="69" customWidth="1"/>
    <col min="5391" max="5391" width="12.7109375" style="69" customWidth="1"/>
    <col min="5392" max="5392" width="1.7109375" style="69" customWidth="1"/>
    <col min="5393" max="5393" width="22.85546875" style="69" customWidth="1"/>
    <col min="5394" max="5394" width="4.7109375" style="69" customWidth="1"/>
    <col min="5395" max="5408" width="0" style="69" hidden="1" customWidth="1"/>
    <col min="5409" max="5633" width="9.140625" style="69"/>
    <col min="5634" max="5634" width="0" style="69" hidden="1" customWidth="1"/>
    <col min="5635" max="5635" width="11.140625" style="69" customWidth="1"/>
    <col min="5636" max="5636" width="1.7109375" style="69" customWidth="1"/>
    <col min="5637" max="5637" width="7.140625" style="69" bestFit="1" customWidth="1"/>
    <col min="5638" max="5638" width="1.7109375" style="69" customWidth="1"/>
    <col min="5639" max="5639" width="12.7109375" style="69" customWidth="1"/>
    <col min="5640" max="5640" width="1.7109375" style="69" customWidth="1"/>
    <col min="5641" max="5641" width="20.7109375" style="69" customWidth="1"/>
    <col min="5642" max="5642" width="2.7109375" style="69" customWidth="1"/>
    <col min="5643" max="5643" width="10.5703125" style="69" customWidth="1"/>
    <col min="5644" max="5644" width="1.7109375" style="69" customWidth="1"/>
    <col min="5645" max="5645" width="10.5703125" style="69" customWidth="1"/>
    <col min="5646" max="5646" width="1.7109375" style="69" customWidth="1"/>
    <col min="5647" max="5647" width="12.7109375" style="69" customWidth="1"/>
    <col min="5648" max="5648" width="1.7109375" style="69" customWidth="1"/>
    <col min="5649" max="5649" width="22.85546875" style="69" customWidth="1"/>
    <col min="5650" max="5650" width="4.7109375" style="69" customWidth="1"/>
    <col min="5651" max="5664" width="0" style="69" hidden="1" customWidth="1"/>
    <col min="5665" max="5889" width="9.140625" style="69"/>
    <col min="5890" max="5890" width="0" style="69" hidden="1" customWidth="1"/>
    <col min="5891" max="5891" width="11.140625" style="69" customWidth="1"/>
    <col min="5892" max="5892" width="1.7109375" style="69" customWidth="1"/>
    <col min="5893" max="5893" width="7.140625" style="69" bestFit="1" customWidth="1"/>
    <col min="5894" max="5894" width="1.7109375" style="69" customWidth="1"/>
    <col min="5895" max="5895" width="12.7109375" style="69" customWidth="1"/>
    <col min="5896" max="5896" width="1.7109375" style="69" customWidth="1"/>
    <col min="5897" max="5897" width="20.7109375" style="69" customWidth="1"/>
    <col min="5898" max="5898" width="2.7109375" style="69" customWidth="1"/>
    <col min="5899" max="5899" width="10.5703125" style="69" customWidth="1"/>
    <col min="5900" max="5900" width="1.7109375" style="69" customWidth="1"/>
    <col min="5901" max="5901" width="10.5703125" style="69" customWidth="1"/>
    <col min="5902" max="5902" width="1.7109375" style="69" customWidth="1"/>
    <col min="5903" max="5903" width="12.7109375" style="69" customWidth="1"/>
    <col min="5904" max="5904" width="1.7109375" style="69" customWidth="1"/>
    <col min="5905" max="5905" width="22.85546875" style="69" customWidth="1"/>
    <col min="5906" max="5906" width="4.7109375" style="69" customWidth="1"/>
    <col min="5907" max="5920" width="0" style="69" hidden="1" customWidth="1"/>
    <col min="5921" max="6145" width="9.140625" style="69"/>
    <col min="6146" max="6146" width="0" style="69" hidden="1" customWidth="1"/>
    <col min="6147" max="6147" width="11.140625" style="69" customWidth="1"/>
    <col min="6148" max="6148" width="1.7109375" style="69" customWidth="1"/>
    <col min="6149" max="6149" width="7.140625" style="69" bestFit="1" customWidth="1"/>
    <col min="6150" max="6150" width="1.7109375" style="69" customWidth="1"/>
    <col min="6151" max="6151" width="12.7109375" style="69" customWidth="1"/>
    <col min="6152" max="6152" width="1.7109375" style="69" customWidth="1"/>
    <col min="6153" max="6153" width="20.7109375" style="69" customWidth="1"/>
    <col min="6154" max="6154" width="2.7109375" style="69" customWidth="1"/>
    <col min="6155" max="6155" width="10.5703125" style="69" customWidth="1"/>
    <col min="6156" max="6156" width="1.7109375" style="69" customWidth="1"/>
    <col min="6157" max="6157" width="10.5703125" style="69" customWidth="1"/>
    <col min="6158" max="6158" width="1.7109375" style="69" customWidth="1"/>
    <col min="6159" max="6159" width="12.7109375" style="69" customWidth="1"/>
    <col min="6160" max="6160" width="1.7109375" style="69" customWidth="1"/>
    <col min="6161" max="6161" width="22.85546875" style="69" customWidth="1"/>
    <col min="6162" max="6162" width="4.7109375" style="69" customWidth="1"/>
    <col min="6163" max="6176" width="0" style="69" hidden="1" customWidth="1"/>
    <col min="6177" max="6401" width="9.140625" style="69"/>
    <col min="6402" max="6402" width="0" style="69" hidden="1" customWidth="1"/>
    <col min="6403" max="6403" width="11.140625" style="69" customWidth="1"/>
    <col min="6404" max="6404" width="1.7109375" style="69" customWidth="1"/>
    <col min="6405" max="6405" width="7.140625" style="69" bestFit="1" customWidth="1"/>
    <col min="6406" max="6406" width="1.7109375" style="69" customWidth="1"/>
    <col min="6407" max="6407" width="12.7109375" style="69" customWidth="1"/>
    <col min="6408" max="6408" width="1.7109375" style="69" customWidth="1"/>
    <col min="6409" max="6409" width="20.7109375" style="69" customWidth="1"/>
    <col min="6410" max="6410" width="2.7109375" style="69" customWidth="1"/>
    <col min="6411" max="6411" width="10.5703125" style="69" customWidth="1"/>
    <col min="6412" max="6412" width="1.7109375" style="69" customWidth="1"/>
    <col min="6413" max="6413" width="10.5703125" style="69" customWidth="1"/>
    <col min="6414" max="6414" width="1.7109375" style="69" customWidth="1"/>
    <col min="6415" max="6415" width="12.7109375" style="69" customWidth="1"/>
    <col min="6416" max="6416" width="1.7109375" style="69" customWidth="1"/>
    <col min="6417" max="6417" width="22.85546875" style="69" customWidth="1"/>
    <col min="6418" max="6418" width="4.7109375" style="69" customWidth="1"/>
    <col min="6419" max="6432" width="0" style="69" hidden="1" customWidth="1"/>
    <col min="6433" max="6657" width="9.140625" style="69"/>
    <col min="6658" max="6658" width="0" style="69" hidden="1" customWidth="1"/>
    <col min="6659" max="6659" width="11.140625" style="69" customWidth="1"/>
    <col min="6660" max="6660" width="1.7109375" style="69" customWidth="1"/>
    <col min="6661" max="6661" width="7.140625" style="69" bestFit="1" customWidth="1"/>
    <col min="6662" max="6662" width="1.7109375" style="69" customWidth="1"/>
    <col min="6663" max="6663" width="12.7109375" style="69" customWidth="1"/>
    <col min="6664" max="6664" width="1.7109375" style="69" customWidth="1"/>
    <col min="6665" max="6665" width="20.7109375" style="69" customWidth="1"/>
    <col min="6666" max="6666" width="2.7109375" style="69" customWidth="1"/>
    <col min="6667" max="6667" width="10.5703125" style="69" customWidth="1"/>
    <col min="6668" max="6668" width="1.7109375" style="69" customWidth="1"/>
    <col min="6669" max="6669" width="10.5703125" style="69" customWidth="1"/>
    <col min="6670" max="6670" width="1.7109375" style="69" customWidth="1"/>
    <col min="6671" max="6671" width="12.7109375" style="69" customWidth="1"/>
    <col min="6672" max="6672" width="1.7109375" style="69" customWidth="1"/>
    <col min="6673" max="6673" width="22.85546875" style="69" customWidth="1"/>
    <col min="6674" max="6674" width="4.7109375" style="69" customWidth="1"/>
    <col min="6675" max="6688" width="0" style="69" hidden="1" customWidth="1"/>
    <col min="6689" max="6913" width="9.140625" style="69"/>
    <col min="6914" max="6914" width="0" style="69" hidden="1" customWidth="1"/>
    <col min="6915" max="6915" width="11.140625" style="69" customWidth="1"/>
    <col min="6916" max="6916" width="1.7109375" style="69" customWidth="1"/>
    <col min="6917" max="6917" width="7.140625" style="69" bestFit="1" customWidth="1"/>
    <col min="6918" max="6918" width="1.7109375" style="69" customWidth="1"/>
    <col min="6919" max="6919" width="12.7109375" style="69" customWidth="1"/>
    <col min="6920" max="6920" width="1.7109375" style="69" customWidth="1"/>
    <col min="6921" max="6921" width="20.7109375" style="69" customWidth="1"/>
    <col min="6922" max="6922" width="2.7109375" style="69" customWidth="1"/>
    <col min="6923" max="6923" width="10.5703125" style="69" customWidth="1"/>
    <col min="6924" max="6924" width="1.7109375" style="69" customWidth="1"/>
    <col min="6925" max="6925" width="10.5703125" style="69" customWidth="1"/>
    <col min="6926" max="6926" width="1.7109375" style="69" customWidth="1"/>
    <col min="6927" max="6927" width="12.7109375" style="69" customWidth="1"/>
    <col min="6928" max="6928" width="1.7109375" style="69" customWidth="1"/>
    <col min="6929" max="6929" width="22.85546875" style="69" customWidth="1"/>
    <col min="6930" max="6930" width="4.7109375" style="69" customWidth="1"/>
    <col min="6931" max="6944" width="0" style="69" hidden="1" customWidth="1"/>
    <col min="6945" max="7169" width="9.140625" style="69"/>
    <col min="7170" max="7170" width="0" style="69" hidden="1" customWidth="1"/>
    <col min="7171" max="7171" width="11.140625" style="69" customWidth="1"/>
    <col min="7172" max="7172" width="1.7109375" style="69" customWidth="1"/>
    <col min="7173" max="7173" width="7.140625" style="69" bestFit="1" customWidth="1"/>
    <col min="7174" max="7174" width="1.7109375" style="69" customWidth="1"/>
    <col min="7175" max="7175" width="12.7109375" style="69" customWidth="1"/>
    <col min="7176" max="7176" width="1.7109375" style="69" customWidth="1"/>
    <col min="7177" max="7177" width="20.7109375" style="69" customWidth="1"/>
    <col min="7178" max="7178" width="2.7109375" style="69" customWidth="1"/>
    <col min="7179" max="7179" width="10.5703125" style="69" customWidth="1"/>
    <col min="7180" max="7180" width="1.7109375" style="69" customWidth="1"/>
    <col min="7181" max="7181" width="10.5703125" style="69" customWidth="1"/>
    <col min="7182" max="7182" width="1.7109375" style="69" customWidth="1"/>
    <col min="7183" max="7183" width="12.7109375" style="69" customWidth="1"/>
    <col min="7184" max="7184" width="1.7109375" style="69" customWidth="1"/>
    <col min="7185" max="7185" width="22.85546875" style="69" customWidth="1"/>
    <col min="7186" max="7186" width="4.7109375" style="69" customWidth="1"/>
    <col min="7187" max="7200" width="0" style="69" hidden="1" customWidth="1"/>
    <col min="7201" max="7425" width="9.140625" style="69"/>
    <col min="7426" max="7426" width="0" style="69" hidden="1" customWidth="1"/>
    <col min="7427" max="7427" width="11.140625" style="69" customWidth="1"/>
    <col min="7428" max="7428" width="1.7109375" style="69" customWidth="1"/>
    <col min="7429" max="7429" width="7.140625" style="69" bestFit="1" customWidth="1"/>
    <col min="7430" max="7430" width="1.7109375" style="69" customWidth="1"/>
    <col min="7431" max="7431" width="12.7109375" style="69" customWidth="1"/>
    <col min="7432" max="7432" width="1.7109375" style="69" customWidth="1"/>
    <col min="7433" max="7433" width="20.7109375" style="69" customWidth="1"/>
    <col min="7434" max="7434" width="2.7109375" style="69" customWidth="1"/>
    <col min="7435" max="7435" width="10.5703125" style="69" customWidth="1"/>
    <col min="7436" max="7436" width="1.7109375" style="69" customWidth="1"/>
    <col min="7437" max="7437" width="10.5703125" style="69" customWidth="1"/>
    <col min="7438" max="7438" width="1.7109375" style="69" customWidth="1"/>
    <col min="7439" max="7439" width="12.7109375" style="69" customWidth="1"/>
    <col min="7440" max="7440" width="1.7109375" style="69" customWidth="1"/>
    <col min="7441" max="7441" width="22.85546875" style="69" customWidth="1"/>
    <col min="7442" max="7442" width="4.7109375" style="69" customWidth="1"/>
    <col min="7443" max="7456" width="0" style="69" hidden="1" customWidth="1"/>
    <col min="7457" max="7681" width="9.140625" style="69"/>
    <col min="7682" max="7682" width="0" style="69" hidden="1" customWidth="1"/>
    <col min="7683" max="7683" width="11.140625" style="69" customWidth="1"/>
    <col min="7684" max="7684" width="1.7109375" style="69" customWidth="1"/>
    <col min="7685" max="7685" width="7.140625" style="69" bestFit="1" customWidth="1"/>
    <col min="7686" max="7686" width="1.7109375" style="69" customWidth="1"/>
    <col min="7687" max="7687" width="12.7109375" style="69" customWidth="1"/>
    <col min="7688" max="7688" width="1.7109375" style="69" customWidth="1"/>
    <col min="7689" max="7689" width="20.7109375" style="69" customWidth="1"/>
    <col min="7690" max="7690" width="2.7109375" style="69" customWidth="1"/>
    <col min="7691" max="7691" width="10.5703125" style="69" customWidth="1"/>
    <col min="7692" max="7692" width="1.7109375" style="69" customWidth="1"/>
    <col min="7693" max="7693" width="10.5703125" style="69" customWidth="1"/>
    <col min="7694" max="7694" width="1.7109375" style="69" customWidth="1"/>
    <col min="7695" max="7695" width="12.7109375" style="69" customWidth="1"/>
    <col min="7696" max="7696" width="1.7109375" style="69" customWidth="1"/>
    <col min="7697" max="7697" width="22.85546875" style="69" customWidth="1"/>
    <col min="7698" max="7698" width="4.7109375" style="69" customWidth="1"/>
    <col min="7699" max="7712" width="0" style="69" hidden="1" customWidth="1"/>
    <col min="7713" max="7937" width="9.140625" style="69"/>
    <col min="7938" max="7938" width="0" style="69" hidden="1" customWidth="1"/>
    <col min="7939" max="7939" width="11.140625" style="69" customWidth="1"/>
    <col min="7940" max="7940" width="1.7109375" style="69" customWidth="1"/>
    <col min="7941" max="7941" width="7.140625" style="69" bestFit="1" customWidth="1"/>
    <col min="7942" max="7942" width="1.7109375" style="69" customWidth="1"/>
    <col min="7943" max="7943" width="12.7109375" style="69" customWidth="1"/>
    <col min="7944" max="7944" width="1.7109375" style="69" customWidth="1"/>
    <col min="7945" max="7945" width="20.7109375" style="69" customWidth="1"/>
    <col min="7946" max="7946" width="2.7109375" style="69" customWidth="1"/>
    <col min="7947" max="7947" width="10.5703125" style="69" customWidth="1"/>
    <col min="7948" max="7948" width="1.7109375" style="69" customWidth="1"/>
    <col min="7949" max="7949" width="10.5703125" style="69" customWidth="1"/>
    <col min="7950" max="7950" width="1.7109375" style="69" customWidth="1"/>
    <col min="7951" max="7951" width="12.7109375" style="69" customWidth="1"/>
    <col min="7952" max="7952" width="1.7109375" style="69" customWidth="1"/>
    <col min="7953" max="7953" width="22.85546875" style="69" customWidth="1"/>
    <col min="7954" max="7954" width="4.7109375" style="69" customWidth="1"/>
    <col min="7955" max="7968" width="0" style="69" hidden="1" customWidth="1"/>
    <col min="7969" max="8193" width="9.140625" style="69"/>
    <col min="8194" max="8194" width="0" style="69" hidden="1" customWidth="1"/>
    <col min="8195" max="8195" width="11.140625" style="69" customWidth="1"/>
    <col min="8196" max="8196" width="1.7109375" style="69" customWidth="1"/>
    <col min="8197" max="8197" width="7.140625" style="69" bestFit="1" customWidth="1"/>
    <col min="8198" max="8198" width="1.7109375" style="69" customWidth="1"/>
    <col min="8199" max="8199" width="12.7109375" style="69" customWidth="1"/>
    <col min="8200" max="8200" width="1.7109375" style="69" customWidth="1"/>
    <col min="8201" max="8201" width="20.7109375" style="69" customWidth="1"/>
    <col min="8202" max="8202" width="2.7109375" style="69" customWidth="1"/>
    <col min="8203" max="8203" width="10.5703125" style="69" customWidth="1"/>
    <col min="8204" max="8204" width="1.7109375" style="69" customWidth="1"/>
    <col min="8205" max="8205" width="10.5703125" style="69" customWidth="1"/>
    <col min="8206" max="8206" width="1.7109375" style="69" customWidth="1"/>
    <col min="8207" max="8207" width="12.7109375" style="69" customWidth="1"/>
    <col min="8208" max="8208" width="1.7109375" style="69" customWidth="1"/>
    <col min="8209" max="8209" width="22.85546875" style="69" customWidth="1"/>
    <col min="8210" max="8210" width="4.7109375" style="69" customWidth="1"/>
    <col min="8211" max="8224" width="0" style="69" hidden="1" customWidth="1"/>
    <col min="8225" max="8449" width="9.140625" style="69"/>
    <col min="8450" max="8450" width="0" style="69" hidden="1" customWidth="1"/>
    <col min="8451" max="8451" width="11.140625" style="69" customWidth="1"/>
    <col min="8452" max="8452" width="1.7109375" style="69" customWidth="1"/>
    <col min="8453" max="8453" width="7.140625" style="69" bestFit="1" customWidth="1"/>
    <col min="8454" max="8454" width="1.7109375" style="69" customWidth="1"/>
    <col min="8455" max="8455" width="12.7109375" style="69" customWidth="1"/>
    <col min="8456" max="8456" width="1.7109375" style="69" customWidth="1"/>
    <col min="8457" max="8457" width="20.7109375" style="69" customWidth="1"/>
    <col min="8458" max="8458" width="2.7109375" style="69" customWidth="1"/>
    <col min="8459" max="8459" width="10.5703125" style="69" customWidth="1"/>
    <col min="8460" max="8460" width="1.7109375" style="69" customWidth="1"/>
    <col min="8461" max="8461" width="10.5703125" style="69" customWidth="1"/>
    <col min="8462" max="8462" width="1.7109375" style="69" customWidth="1"/>
    <col min="8463" max="8463" width="12.7109375" style="69" customWidth="1"/>
    <col min="8464" max="8464" width="1.7109375" style="69" customWidth="1"/>
    <col min="8465" max="8465" width="22.85546875" style="69" customWidth="1"/>
    <col min="8466" max="8466" width="4.7109375" style="69" customWidth="1"/>
    <col min="8467" max="8480" width="0" style="69" hidden="1" customWidth="1"/>
    <col min="8481" max="8705" width="9.140625" style="69"/>
    <col min="8706" max="8706" width="0" style="69" hidden="1" customWidth="1"/>
    <col min="8707" max="8707" width="11.140625" style="69" customWidth="1"/>
    <col min="8708" max="8708" width="1.7109375" style="69" customWidth="1"/>
    <col min="8709" max="8709" width="7.140625" style="69" bestFit="1" customWidth="1"/>
    <col min="8710" max="8710" width="1.7109375" style="69" customWidth="1"/>
    <col min="8711" max="8711" width="12.7109375" style="69" customWidth="1"/>
    <col min="8712" max="8712" width="1.7109375" style="69" customWidth="1"/>
    <col min="8713" max="8713" width="20.7109375" style="69" customWidth="1"/>
    <col min="8714" max="8714" width="2.7109375" style="69" customWidth="1"/>
    <col min="8715" max="8715" width="10.5703125" style="69" customWidth="1"/>
    <col min="8716" max="8716" width="1.7109375" style="69" customWidth="1"/>
    <col min="8717" max="8717" width="10.5703125" style="69" customWidth="1"/>
    <col min="8718" max="8718" width="1.7109375" style="69" customWidth="1"/>
    <col min="8719" max="8719" width="12.7109375" style="69" customWidth="1"/>
    <col min="8720" max="8720" width="1.7109375" style="69" customWidth="1"/>
    <col min="8721" max="8721" width="22.85546875" style="69" customWidth="1"/>
    <col min="8722" max="8722" width="4.7109375" style="69" customWidth="1"/>
    <col min="8723" max="8736" width="0" style="69" hidden="1" customWidth="1"/>
    <col min="8737" max="8961" width="9.140625" style="69"/>
    <col min="8962" max="8962" width="0" style="69" hidden="1" customWidth="1"/>
    <col min="8963" max="8963" width="11.140625" style="69" customWidth="1"/>
    <col min="8964" max="8964" width="1.7109375" style="69" customWidth="1"/>
    <col min="8965" max="8965" width="7.140625" style="69" bestFit="1" customWidth="1"/>
    <col min="8966" max="8966" width="1.7109375" style="69" customWidth="1"/>
    <col min="8967" max="8967" width="12.7109375" style="69" customWidth="1"/>
    <col min="8968" max="8968" width="1.7109375" style="69" customWidth="1"/>
    <col min="8969" max="8969" width="20.7109375" style="69" customWidth="1"/>
    <col min="8970" max="8970" width="2.7109375" style="69" customWidth="1"/>
    <col min="8971" max="8971" width="10.5703125" style="69" customWidth="1"/>
    <col min="8972" max="8972" width="1.7109375" style="69" customWidth="1"/>
    <col min="8973" max="8973" width="10.5703125" style="69" customWidth="1"/>
    <col min="8974" max="8974" width="1.7109375" style="69" customWidth="1"/>
    <col min="8975" max="8975" width="12.7109375" style="69" customWidth="1"/>
    <col min="8976" max="8976" width="1.7109375" style="69" customWidth="1"/>
    <col min="8977" max="8977" width="22.85546875" style="69" customWidth="1"/>
    <col min="8978" max="8978" width="4.7109375" style="69" customWidth="1"/>
    <col min="8979" max="8992" width="0" style="69" hidden="1" customWidth="1"/>
    <col min="8993" max="9217" width="9.140625" style="69"/>
    <col min="9218" max="9218" width="0" style="69" hidden="1" customWidth="1"/>
    <col min="9219" max="9219" width="11.140625" style="69" customWidth="1"/>
    <col min="9220" max="9220" width="1.7109375" style="69" customWidth="1"/>
    <col min="9221" max="9221" width="7.140625" style="69" bestFit="1" customWidth="1"/>
    <col min="9222" max="9222" width="1.7109375" style="69" customWidth="1"/>
    <col min="9223" max="9223" width="12.7109375" style="69" customWidth="1"/>
    <col min="9224" max="9224" width="1.7109375" style="69" customWidth="1"/>
    <col min="9225" max="9225" width="20.7109375" style="69" customWidth="1"/>
    <col min="9226" max="9226" width="2.7109375" style="69" customWidth="1"/>
    <col min="9227" max="9227" width="10.5703125" style="69" customWidth="1"/>
    <col min="9228" max="9228" width="1.7109375" style="69" customWidth="1"/>
    <col min="9229" max="9229" width="10.5703125" style="69" customWidth="1"/>
    <col min="9230" max="9230" width="1.7109375" style="69" customWidth="1"/>
    <col min="9231" max="9231" width="12.7109375" style="69" customWidth="1"/>
    <col min="9232" max="9232" width="1.7109375" style="69" customWidth="1"/>
    <col min="9233" max="9233" width="22.85546875" style="69" customWidth="1"/>
    <col min="9234" max="9234" width="4.7109375" style="69" customWidth="1"/>
    <col min="9235" max="9248" width="0" style="69" hidden="1" customWidth="1"/>
    <col min="9249" max="9473" width="9.140625" style="69"/>
    <col min="9474" max="9474" width="0" style="69" hidden="1" customWidth="1"/>
    <col min="9475" max="9475" width="11.140625" style="69" customWidth="1"/>
    <col min="9476" max="9476" width="1.7109375" style="69" customWidth="1"/>
    <col min="9477" max="9477" width="7.140625" style="69" bestFit="1" customWidth="1"/>
    <col min="9478" max="9478" width="1.7109375" style="69" customWidth="1"/>
    <col min="9479" max="9479" width="12.7109375" style="69" customWidth="1"/>
    <col min="9480" max="9480" width="1.7109375" style="69" customWidth="1"/>
    <col min="9481" max="9481" width="20.7109375" style="69" customWidth="1"/>
    <col min="9482" max="9482" width="2.7109375" style="69" customWidth="1"/>
    <col min="9483" max="9483" width="10.5703125" style="69" customWidth="1"/>
    <col min="9484" max="9484" width="1.7109375" style="69" customWidth="1"/>
    <col min="9485" max="9485" width="10.5703125" style="69" customWidth="1"/>
    <col min="9486" max="9486" width="1.7109375" style="69" customWidth="1"/>
    <col min="9487" max="9487" width="12.7109375" style="69" customWidth="1"/>
    <col min="9488" max="9488" width="1.7109375" style="69" customWidth="1"/>
    <col min="9489" max="9489" width="22.85546875" style="69" customWidth="1"/>
    <col min="9490" max="9490" width="4.7109375" style="69" customWidth="1"/>
    <col min="9491" max="9504" width="0" style="69" hidden="1" customWidth="1"/>
    <col min="9505" max="9729" width="9.140625" style="69"/>
    <col min="9730" max="9730" width="0" style="69" hidden="1" customWidth="1"/>
    <col min="9731" max="9731" width="11.140625" style="69" customWidth="1"/>
    <col min="9732" max="9732" width="1.7109375" style="69" customWidth="1"/>
    <col min="9733" max="9733" width="7.140625" style="69" bestFit="1" customWidth="1"/>
    <col min="9734" max="9734" width="1.7109375" style="69" customWidth="1"/>
    <col min="9735" max="9735" width="12.7109375" style="69" customWidth="1"/>
    <col min="9736" max="9736" width="1.7109375" style="69" customWidth="1"/>
    <col min="9737" max="9737" width="20.7109375" style="69" customWidth="1"/>
    <col min="9738" max="9738" width="2.7109375" style="69" customWidth="1"/>
    <col min="9739" max="9739" width="10.5703125" style="69" customWidth="1"/>
    <col min="9740" max="9740" width="1.7109375" style="69" customWidth="1"/>
    <col min="9741" max="9741" width="10.5703125" style="69" customWidth="1"/>
    <col min="9742" max="9742" width="1.7109375" style="69" customWidth="1"/>
    <col min="9743" max="9743" width="12.7109375" style="69" customWidth="1"/>
    <col min="9744" max="9744" width="1.7109375" style="69" customWidth="1"/>
    <col min="9745" max="9745" width="22.85546875" style="69" customWidth="1"/>
    <col min="9746" max="9746" width="4.7109375" style="69" customWidth="1"/>
    <col min="9747" max="9760" width="0" style="69" hidden="1" customWidth="1"/>
    <col min="9761" max="9985" width="9.140625" style="69"/>
    <col min="9986" max="9986" width="0" style="69" hidden="1" customWidth="1"/>
    <col min="9987" max="9987" width="11.140625" style="69" customWidth="1"/>
    <col min="9988" max="9988" width="1.7109375" style="69" customWidth="1"/>
    <col min="9989" max="9989" width="7.140625" style="69" bestFit="1" customWidth="1"/>
    <col min="9990" max="9990" width="1.7109375" style="69" customWidth="1"/>
    <col min="9991" max="9991" width="12.7109375" style="69" customWidth="1"/>
    <col min="9992" max="9992" width="1.7109375" style="69" customWidth="1"/>
    <col min="9993" max="9993" width="20.7109375" style="69" customWidth="1"/>
    <col min="9994" max="9994" width="2.7109375" style="69" customWidth="1"/>
    <col min="9995" max="9995" width="10.5703125" style="69" customWidth="1"/>
    <col min="9996" max="9996" width="1.7109375" style="69" customWidth="1"/>
    <col min="9997" max="9997" width="10.5703125" style="69" customWidth="1"/>
    <col min="9998" max="9998" width="1.7109375" style="69" customWidth="1"/>
    <col min="9999" max="9999" width="12.7109375" style="69" customWidth="1"/>
    <col min="10000" max="10000" width="1.7109375" style="69" customWidth="1"/>
    <col min="10001" max="10001" width="22.85546875" style="69" customWidth="1"/>
    <col min="10002" max="10002" width="4.7109375" style="69" customWidth="1"/>
    <col min="10003" max="10016" width="0" style="69" hidden="1" customWidth="1"/>
    <col min="10017" max="10241" width="9.140625" style="69"/>
    <col min="10242" max="10242" width="0" style="69" hidden="1" customWidth="1"/>
    <col min="10243" max="10243" width="11.140625" style="69" customWidth="1"/>
    <col min="10244" max="10244" width="1.7109375" style="69" customWidth="1"/>
    <col min="10245" max="10245" width="7.140625" style="69" bestFit="1" customWidth="1"/>
    <col min="10246" max="10246" width="1.7109375" style="69" customWidth="1"/>
    <col min="10247" max="10247" width="12.7109375" style="69" customWidth="1"/>
    <col min="10248" max="10248" width="1.7109375" style="69" customWidth="1"/>
    <col min="10249" max="10249" width="20.7109375" style="69" customWidth="1"/>
    <col min="10250" max="10250" width="2.7109375" style="69" customWidth="1"/>
    <col min="10251" max="10251" width="10.5703125" style="69" customWidth="1"/>
    <col min="10252" max="10252" width="1.7109375" style="69" customWidth="1"/>
    <col min="10253" max="10253" width="10.5703125" style="69" customWidth="1"/>
    <col min="10254" max="10254" width="1.7109375" style="69" customWidth="1"/>
    <col min="10255" max="10255" width="12.7109375" style="69" customWidth="1"/>
    <col min="10256" max="10256" width="1.7109375" style="69" customWidth="1"/>
    <col min="10257" max="10257" width="22.85546875" style="69" customWidth="1"/>
    <col min="10258" max="10258" width="4.7109375" style="69" customWidth="1"/>
    <col min="10259" max="10272" width="0" style="69" hidden="1" customWidth="1"/>
    <col min="10273" max="10497" width="9.140625" style="69"/>
    <col min="10498" max="10498" width="0" style="69" hidden="1" customWidth="1"/>
    <col min="10499" max="10499" width="11.140625" style="69" customWidth="1"/>
    <col min="10500" max="10500" width="1.7109375" style="69" customWidth="1"/>
    <col min="10501" max="10501" width="7.140625" style="69" bestFit="1" customWidth="1"/>
    <col min="10502" max="10502" width="1.7109375" style="69" customWidth="1"/>
    <col min="10503" max="10503" width="12.7109375" style="69" customWidth="1"/>
    <col min="10504" max="10504" width="1.7109375" style="69" customWidth="1"/>
    <col min="10505" max="10505" width="20.7109375" style="69" customWidth="1"/>
    <col min="10506" max="10506" width="2.7109375" style="69" customWidth="1"/>
    <col min="10507" max="10507" width="10.5703125" style="69" customWidth="1"/>
    <col min="10508" max="10508" width="1.7109375" style="69" customWidth="1"/>
    <col min="10509" max="10509" width="10.5703125" style="69" customWidth="1"/>
    <col min="10510" max="10510" width="1.7109375" style="69" customWidth="1"/>
    <col min="10511" max="10511" width="12.7109375" style="69" customWidth="1"/>
    <col min="10512" max="10512" width="1.7109375" style="69" customWidth="1"/>
    <col min="10513" max="10513" width="22.85546875" style="69" customWidth="1"/>
    <col min="10514" max="10514" width="4.7109375" style="69" customWidth="1"/>
    <col min="10515" max="10528" width="0" style="69" hidden="1" customWidth="1"/>
    <col min="10529" max="10753" width="9.140625" style="69"/>
    <col min="10754" max="10754" width="0" style="69" hidden="1" customWidth="1"/>
    <col min="10755" max="10755" width="11.140625" style="69" customWidth="1"/>
    <col min="10756" max="10756" width="1.7109375" style="69" customWidth="1"/>
    <col min="10757" max="10757" width="7.140625" style="69" bestFit="1" customWidth="1"/>
    <col min="10758" max="10758" width="1.7109375" style="69" customWidth="1"/>
    <col min="10759" max="10759" width="12.7109375" style="69" customWidth="1"/>
    <col min="10760" max="10760" width="1.7109375" style="69" customWidth="1"/>
    <col min="10761" max="10761" width="20.7109375" style="69" customWidth="1"/>
    <col min="10762" max="10762" width="2.7109375" style="69" customWidth="1"/>
    <col min="10763" max="10763" width="10.5703125" style="69" customWidth="1"/>
    <col min="10764" max="10764" width="1.7109375" style="69" customWidth="1"/>
    <col min="10765" max="10765" width="10.5703125" style="69" customWidth="1"/>
    <col min="10766" max="10766" width="1.7109375" style="69" customWidth="1"/>
    <col min="10767" max="10767" width="12.7109375" style="69" customWidth="1"/>
    <col min="10768" max="10768" width="1.7109375" style="69" customWidth="1"/>
    <col min="10769" max="10769" width="22.85546875" style="69" customWidth="1"/>
    <col min="10770" max="10770" width="4.7109375" style="69" customWidth="1"/>
    <col min="10771" max="10784" width="0" style="69" hidden="1" customWidth="1"/>
    <col min="10785" max="11009" width="9.140625" style="69"/>
    <col min="11010" max="11010" width="0" style="69" hidden="1" customWidth="1"/>
    <col min="11011" max="11011" width="11.140625" style="69" customWidth="1"/>
    <col min="11012" max="11012" width="1.7109375" style="69" customWidth="1"/>
    <col min="11013" max="11013" width="7.140625" style="69" bestFit="1" customWidth="1"/>
    <col min="11014" max="11014" width="1.7109375" style="69" customWidth="1"/>
    <col min="11015" max="11015" width="12.7109375" style="69" customWidth="1"/>
    <col min="11016" max="11016" width="1.7109375" style="69" customWidth="1"/>
    <col min="11017" max="11017" width="20.7109375" style="69" customWidth="1"/>
    <col min="11018" max="11018" width="2.7109375" style="69" customWidth="1"/>
    <col min="11019" max="11019" width="10.5703125" style="69" customWidth="1"/>
    <col min="11020" max="11020" width="1.7109375" style="69" customWidth="1"/>
    <col min="11021" max="11021" width="10.5703125" style="69" customWidth="1"/>
    <col min="11022" max="11022" width="1.7109375" style="69" customWidth="1"/>
    <col min="11023" max="11023" width="12.7109375" style="69" customWidth="1"/>
    <col min="11024" max="11024" width="1.7109375" style="69" customWidth="1"/>
    <col min="11025" max="11025" width="22.85546875" style="69" customWidth="1"/>
    <col min="11026" max="11026" width="4.7109375" style="69" customWidth="1"/>
    <col min="11027" max="11040" width="0" style="69" hidden="1" customWidth="1"/>
    <col min="11041" max="11265" width="9.140625" style="69"/>
    <col min="11266" max="11266" width="0" style="69" hidden="1" customWidth="1"/>
    <col min="11267" max="11267" width="11.140625" style="69" customWidth="1"/>
    <col min="11268" max="11268" width="1.7109375" style="69" customWidth="1"/>
    <col min="11269" max="11269" width="7.140625" style="69" bestFit="1" customWidth="1"/>
    <col min="11270" max="11270" width="1.7109375" style="69" customWidth="1"/>
    <col min="11271" max="11271" width="12.7109375" style="69" customWidth="1"/>
    <col min="11272" max="11272" width="1.7109375" style="69" customWidth="1"/>
    <col min="11273" max="11273" width="20.7109375" style="69" customWidth="1"/>
    <col min="11274" max="11274" width="2.7109375" style="69" customWidth="1"/>
    <col min="11275" max="11275" width="10.5703125" style="69" customWidth="1"/>
    <col min="11276" max="11276" width="1.7109375" style="69" customWidth="1"/>
    <col min="11277" max="11277" width="10.5703125" style="69" customWidth="1"/>
    <col min="11278" max="11278" width="1.7109375" style="69" customWidth="1"/>
    <col min="11279" max="11279" width="12.7109375" style="69" customWidth="1"/>
    <col min="11280" max="11280" width="1.7109375" style="69" customWidth="1"/>
    <col min="11281" max="11281" width="22.85546875" style="69" customWidth="1"/>
    <col min="11282" max="11282" width="4.7109375" style="69" customWidth="1"/>
    <col min="11283" max="11296" width="0" style="69" hidden="1" customWidth="1"/>
    <col min="11297" max="11521" width="9.140625" style="69"/>
    <col min="11522" max="11522" width="0" style="69" hidden="1" customWidth="1"/>
    <col min="11523" max="11523" width="11.140625" style="69" customWidth="1"/>
    <col min="11524" max="11524" width="1.7109375" style="69" customWidth="1"/>
    <col min="11525" max="11525" width="7.140625" style="69" bestFit="1" customWidth="1"/>
    <col min="11526" max="11526" width="1.7109375" style="69" customWidth="1"/>
    <col min="11527" max="11527" width="12.7109375" style="69" customWidth="1"/>
    <col min="11528" max="11528" width="1.7109375" style="69" customWidth="1"/>
    <col min="11529" max="11529" width="20.7109375" style="69" customWidth="1"/>
    <col min="11530" max="11530" width="2.7109375" style="69" customWidth="1"/>
    <col min="11531" max="11531" width="10.5703125" style="69" customWidth="1"/>
    <col min="11532" max="11532" width="1.7109375" style="69" customWidth="1"/>
    <col min="11533" max="11533" width="10.5703125" style="69" customWidth="1"/>
    <col min="11534" max="11534" width="1.7109375" style="69" customWidth="1"/>
    <col min="11535" max="11535" width="12.7109375" style="69" customWidth="1"/>
    <col min="11536" max="11536" width="1.7109375" style="69" customWidth="1"/>
    <col min="11537" max="11537" width="22.85546875" style="69" customWidth="1"/>
    <col min="11538" max="11538" width="4.7109375" style="69" customWidth="1"/>
    <col min="11539" max="11552" width="0" style="69" hidden="1" customWidth="1"/>
    <col min="11553" max="11777" width="9.140625" style="69"/>
    <col min="11778" max="11778" width="0" style="69" hidden="1" customWidth="1"/>
    <col min="11779" max="11779" width="11.140625" style="69" customWidth="1"/>
    <col min="11780" max="11780" width="1.7109375" style="69" customWidth="1"/>
    <col min="11781" max="11781" width="7.140625" style="69" bestFit="1" customWidth="1"/>
    <col min="11782" max="11782" width="1.7109375" style="69" customWidth="1"/>
    <col min="11783" max="11783" width="12.7109375" style="69" customWidth="1"/>
    <col min="11784" max="11784" width="1.7109375" style="69" customWidth="1"/>
    <col min="11785" max="11785" width="20.7109375" style="69" customWidth="1"/>
    <col min="11786" max="11786" width="2.7109375" style="69" customWidth="1"/>
    <col min="11787" max="11787" width="10.5703125" style="69" customWidth="1"/>
    <col min="11788" max="11788" width="1.7109375" style="69" customWidth="1"/>
    <col min="11789" max="11789" width="10.5703125" style="69" customWidth="1"/>
    <col min="11790" max="11790" width="1.7109375" style="69" customWidth="1"/>
    <col min="11791" max="11791" width="12.7109375" style="69" customWidth="1"/>
    <col min="11792" max="11792" width="1.7109375" style="69" customWidth="1"/>
    <col min="11793" max="11793" width="22.85546875" style="69" customWidth="1"/>
    <col min="11794" max="11794" width="4.7109375" style="69" customWidth="1"/>
    <col min="11795" max="11808" width="0" style="69" hidden="1" customWidth="1"/>
    <col min="11809" max="12033" width="9.140625" style="69"/>
    <col min="12034" max="12034" width="0" style="69" hidden="1" customWidth="1"/>
    <col min="12035" max="12035" width="11.140625" style="69" customWidth="1"/>
    <col min="12036" max="12036" width="1.7109375" style="69" customWidth="1"/>
    <col min="12037" max="12037" width="7.140625" style="69" bestFit="1" customWidth="1"/>
    <col min="12038" max="12038" width="1.7109375" style="69" customWidth="1"/>
    <col min="12039" max="12039" width="12.7109375" style="69" customWidth="1"/>
    <col min="12040" max="12040" width="1.7109375" style="69" customWidth="1"/>
    <col min="12041" max="12041" width="20.7109375" style="69" customWidth="1"/>
    <col min="12042" max="12042" width="2.7109375" style="69" customWidth="1"/>
    <col min="12043" max="12043" width="10.5703125" style="69" customWidth="1"/>
    <col min="12044" max="12044" width="1.7109375" style="69" customWidth="1"/>
    <col min="12045" max="12045" width="10.5703125" style="69" customWidth="1"/>
    <col min="12046" max="12046" width="1.7109375" style="69" customWidth="1"/>
    <col min="12047" max="12047" width="12.7109375" style="69" customWidth="1"/>
    <col min="12048" max="12048" width="1.7109375" style="69" customWidth="1"/>
    <col min="12049" max="12049" width="22.85546875" style="69" customWidth="1"/>
    <col min="12050" max="12050" width="4.7109375" style="69" customWidth="1"/>
    <col min="12051" max="12064" width="0" style="69" hidden="1" customWidth="1"/>
    <col min="12065" max="12289" width="9.140625" style="69"/>
    <col min="12290" max="12290" width="0" style="69" hidden="1" customWidth="1"/>
    <col min="12291" max="12291" width="11.140625" style="69" customWidth="1"/>
    <col min="12292" max="12292" width="1.7109375" style="69" customWidth="1"/>
    <col min="12293" max="12293" width="7.140625" style="69" bestFit="1" customWidth="1"/>
    <col min="12294" max="12294" width="1.7109375" style="69" customWidth="1"/>
    <col min="12295" max="12295" width="12.7109375" style="69" customWidth="1"/>
    <col min="12296" max="12296" width="1.7109375" style="69" customWidth="1"/>
    <col min="12297" max="12297" width="20.7109375" style="69" customWidth="1"/>
    <col min="12298" max="12298" width="2.7109375" style="69" customWidth="1"/>
    <col min="12299" max="12299" width="10.5703125" style="69" customWidth="1"/>
    <col min="12300" max="12300" width="1.7109375" style="69" customWidth="1"/>
    <col min="12301" max="12301" width="10.5703125" style="69" customWidth="1"/>
    <col min="12302" max="12302" width="1.7109375" style="69" customWidth="1"/>
    <col min="12303" max="12303" width="12.7109375" style="69" customWidth="1"/>
    <col min="12304" max="12304" width="1.7109375" style="69" customWidth="1"/>
    <col min="12305" max="12305" width="22.85546875" style="69" customWidth="1"/>
    <col min="12306" max="12306" width="4.7109375" style="69" customWidth="1"/>
    <col min="12307" max="12320" width="0" style="69" hidden="1" customWidth="1"/>
    <col min="12321" max="12545" width="9.140625" style="69"/>
    <col min="12546" max="12546" width="0" style="69" hidden="1" customWidth="1"/>
    <col min="12547" max="12547" width="11.140625" style="69" customWidth="1"/>
    <col min="12548" max="12548" width="1.7109375" style="69" customWidth="1"/>
    <col min="12549" max="12549" width="7.140625" style="69" bestFit="1" customWidth="1"/>
    <col min="12550" max="12550" width="1.7109375" style="69" customWidth="1"/>
    <col min="12551" max="12551" width="12.7109375" style="69" customWidth="1"/>
    <col min="12552" max="12552" width="1.7109375" style="69" customWidth="1"/>
    <col min="12553" max="12553" width="20.7109375" style="69" customWidth="1"/>
    <col min="12554" max="12554" width="2.7109375" style="69" customWidth="1"/>
    <col min="12555" max="12555" width="10.5703125" style="69" customWidth="1"/>
    <col min="12556" max="12556" width="1.7109375" style="69" customWidth="1"/>
    <col min="12557" max="12557" width="10.5703125" style="69" customWidth="1"/>
    <col min="12558" max="12558" width="1.7109375" style="69" customWidth="1"/>
    <col min="12559" max="12559" width="12.7109375" style="69" customWidth="1"/>
    <col min="12560" max="12560" width="1.7109375" style="69" customWidth="1"/>
    <col min="12561" max="12561" width="22.85546875" style="69" customWidth="1"/>
    <col min="12562" max="12562" width="4.7109375" style="69" customWidth="1"/>
    <col min="12563" max="12576" width="0" style="69" hidden="1" customWidth="1"/>
    <col min="12577" max="12801" width="9.140625" style="69"/>
    <col min="12802" max="12802" width="0" style="69" hidden="1" customWidth="1"/>
    <col min="12803" max="12803" width="11.140625" style="69" customWidth="1"/>
    <col min="12804" max="12804" width="1.7109375" style="69" customWidth="1"/>
    <col min="12805" max="12805" width="7.140625" style="69" bestFit="1" customWidth="1"/>
    <col min="12806" max="12806" width="1.7109375" style="69" customWidth="1"/>
    <col min="12807" max="12807" width="12.7109375" style="69" customWidth="1"/>
    <col min="12808" max="12808" width="1.7109375" style="69" customWidth="1"/>
    <col min="12809" max="12809" width="20.7109375" style="69" customWidth="1"/>
    <col min="12810" max="12810" width="2.7109375" style="69" customWidth="1"/>
    <col min="12811" max="12811" width="10.5703125" style="69" customWidth="1"/>
    <col min="12812" max="12812" width="1.7109375" style="69" customWidth="1"/>
    <col min="12813" max="12813" width="10.5703125" style="69" customWidth="1"/>
    <col min="12814" max="12814" width="1.7109375" style="69" customWidth="1"/>
    <col min="12815" max="12815" width="12.7109375" style="69" customWidth="1"/>
    <col min="12816" max="12816" width="1.7109375" style="69" customWidth="1"/>
    <col min="12817" max="12817" width="22.85546875" style="69" customWidth="1"/>
    <col min="12818" max="12818" width="4.7109375" style="69" customWidth="1"/>
    <col min="12819" max="12832" width="0" style="69" hidden="1" customWidth="1"/>
    <col min="12833" max="13057" width="9.140625" style="69"/>
    <col min="13058" max="13058" width="0" style="69" hidden="1" customWidth="1"/>
    <col min="13059" max="13059" width="11.140625" style="69" customWidth="1"/>
    <col min="13060" max="13060" width="1.7109375" style="69" customWidth="1"/>
    <col min="13061" max="13061" width="7.140625" style="69" bestFit="1" customWidth="1"/>
    <col min="13062" max="13062" width="1.7109375" style="69" customWidth="1"/>
    <col min="13063" max="13063" width="12.7109375" style="69" customWidth="1"/>
    <col min="13064" max="13064" width="1.7109375" style="69" customWidth="1"/>
    <col min="13065" max="13065" width="20.7109375" style="69" customWidth="1"/>
    <col min="13066" max="13066" width="2.7109375" style="69" customWidth="1"/>
    <col min="13067" max="13067" width="10.5703125" style="69" customWidth="1"/>
    <col min="13068" max="13068" width="1.7109375" style="69" customWidth="1"/>
    <col min="13069" max="13069" width="10.5703125" style="69" customWidth="1"/>
    <col min="13070" max="13070" width="1.7109375" style="69" customWidth="1"/>
    <col min="13071" max="13071" width="12.7109375" style="69" customWidth="1"/>
    <col min="13072" max="13072" width="1.7109375" style="69" customWidth="1"/>
    <col min="13073" max="13073" width="22.85546875" style="69" customWidth="1"/>
    <col min="13074" max="13074" width="4.7109375" style="69" customWidth="1"/>
    <col min="13075" max="13088" width="0" style="69" hidden="1" customWidth="1"/>
    <col min="13089" max="13313" width="9.140625" style="69"/>
    <col min="13314" max="13314" width="0" style="69" hidden="1" customWidth="1"/>
    <col min="13315" max="13315" width="11.140625" style="69" customWidth="1"/>
    <col min="13316" max="13316" width="1.7109375" style="69" customWidth="1"/>
    <col min="13317" max="13317" width="7.140625" style="69" bestFit="1" customWidth="1"/>
    <col min="13318" max="13318" width="1.7109375" style="69" customWidth="1"/>
    <col min="13319" max="13319" width="12.7109375" style="69" customWidth="1"/>
    <col min="13320" max="13320" width="1.7109375" style="69" customWidth="1"/>
    <col min="13321" max="13321" width="20.7109375" style="69" customWidth="1"/>
    <col min="13322" max="13322" width="2.7109375" style="69" customWidth="1"/>
    <col min="13323" max="13323" width="10.5703125" style="69" customWidth="1"/>
    <col min="13324" max="13324" width="1.7109375" style="69" customWidth="1"/>
    <col min="13325" max="13325" width="10.5703125" style="69" customWidth="1"/>
    <col min="13326" max="13326" width="1.7109375" style="69" customWidth="1"/>
    <col min="13327" max="13327" width="12.7109375" style="69" customWidth="1"/>
    <col min="13328" max="13328" width="1.7109375" style="69" customWidth="1"/>
    <col min="13329" max="13329" width="22.85546875" style="69" customWidth="1"/>
    <col min="13330" max="13330" width="4.7109375" style="69" customWidth="1"/>
    <col min="13331" max="13344" width="0" style="69" hidden="1" customWidth="1"/>
    <col min="13345" max="13569" width="9.140625" style="69"/>
    <col min="13570" max="13570" width="0" style="69" hidden="1" customWidth="1"/>
    <col min="13571" max="13571" width="11.140625" style="69" customWidth="1"/>
    <col min="13572" max="13572" width="1.7109375" style="69" customWidth="1"/>
    <col min="13573" max="13573" width="7.140625" style="69" bestFit="1" customWidth="1"/>
    <col min="13574" max="13574" width="1.7109375" style="69" customWidth="1"/>
    <col min="13575" max="13575" width="12.7109375" style="69" customWidth="1"/>
    <col min="13576" max="13576" width="1.7109375" style="69" customWidth="1"/>
    <col min="13577" max="13577" width="20.7109375" style="69" customWidth="1"/>
    <col min="13578" max="13578" width="2.7109375" style="69" customWidth="1"/>
    <col min="13579" max="13579" width="10.5703125" style="69" customWidth="1"/>
    <col min="13580" max="13580" width="1.7109375" style="69" customWidth="1"/>
    <col min="13581" max="13581" width="10.5703125" style="69" customWidth="1"/>
    <col min="13582" max="13582" width="1.7109375" style="69" customWidth="1"/>
    <col min="13583" max="13583" width="12.7109375" style="69" customWidth="1"/>
    <col min="13584" max="13584" width="1.7109375" style="69" customWidth="1"/>
    <col min="13585" max="13585" width="22.85546875" style="69" customWidth="1"/>
    <col min="13586" max="13586" width="4.7109375" style="69" customWidth="1"/>
    <col min="13587" max="13600" width="0" style="69" hidden="1" customWidth="1"/>
    <col min="13601" max="13825" width="9.140625" style="69"/>
    <col min="13826" max="13826" width="0" style="69" hidden="1" customWidth="1"/>
    <col min="13827" max="13827" width="11.140625" style="69" customWidth="1"/>
    <col min="13828" max="13828" width="1.7109375" style="69" customWidth="1"/>
    <col min="13829" max="13829" width="7.140625" style="69" bestFit="1" customWidth="1"/>
    <col min="13830" max="13830" width="1.7109375" style="69" customWidth="1"/>
    <col min="13831" max="13831" width="12.7109375" style="69" customWidth="1"/>
    <col min="13832" max="13832" width="1.7109375" style="69" customWidth="1"/>
    <col min="13833" max="13833" width="20.7109375" style="69" customWidth="1"/>
    <col min="13834" max="13834" width="2.7109375" style="69" customWidth="1"/>
    <col min="13835" max="13835" width="10.5703125" style="69" customWidth="1"/>
    <col min="13836" max="13836" width="1.7109375" style="69" customWidth="1"/>
    <col min="13837" max="13837" width="10.5703125" style="69" customWidth="1"/>
    <col min="13838" max="13838" width="1.7109375" style="69" customWidth="1"/>
    <col min="13839" max="13839" width="12.7109375" style="69" customWidth="1"/>
    <col min="13840" max="13840" width="1.7109375" style="69" customWidth="1"/>
    <col min="13841" max="13841" width="22.85546875" style="69" customWidth="1"/>
    <col min="13842" max="13842" width="4.7109375" style="69" customWidth="1"/>
    <col min="13843" max="13856" width="0" style="69" hidden="1" customWidth="1"/>
    <col min="13857" max="14081" width="9.140625" style="69"/>
    <col min="14082" max="14082" width="0" style="69" hidden="1" customWidth="1"/>
    <col min="14083" max="14083" width="11.140625" style="69" customWidth="1"/>
    <col min="14084" max="14084" width="1.7109375" style="69" customWidth="1"/>
    <col min="14085" max="14085" width="7.140625" style="69" bestFit="1" customWidth="1"/>
    <col min="14086" max="14086" width="1.7109375" style="69" customWidth="1"/>
    <col min="14087" max="14087" width="12.7109375" style="69" customWidth="1"/>
    <col min="14088" max="14088" width="1.7109375" style="69" customWidth="1"/>
    <col min="14089" max="14089" width="20.7109375" style="69" customWidth="1"/>
    <col min="14090" max="14090" width="2.7109375" style="69" customWidth="1"/>
    <col min="14091" max="14091" width="10.5703125" style="69" customWidth="1"/>
    <col min="14092" max="14092" width="1.7109375" style="69" customWidth="1"/>
    <col min="14093" max="14093" width="10.5703125" style="69" customWidth="1"/>
    <col min="14094" max="14094" width="1.7109375" style="69" customWidth="1"/>
    <col min="14095" max="14095" width="12.7109375" style="69" customWidth="1"/>
    <col min="14096" max="14096" width="1.7109375" style="69" customWidth="1"/>
    <col min="14097" max="14097" width="22.85546875" style="69" customWidth="1"/>
    <col min="14098" max="14098" width="4.7109375" style="69" customWidth="1"/>
    <col min="14099" max="14112" width="0" style="69" hidden="1" customWidth="1"/>
    <col min="14113" max="14337" width="9.140625" style="69"/>
    <col min="14338" max="14338" width="0" style="69" hidden="1" customWidth="1"/>
    <col min="14339" max="14339" width="11.140625" style="69" customWidth="1"/>
    <col min="14340" max="14340" width="1.7109375" style="69" customWidth="1"/>
    <col min="14341" max="14341" width="7.140625" style="69" bestFit="1" customWidth="1"/>
    <col min="14342" max="14342" width="1.7109375" style="69" customWidth="1"/>
    <col min="14343" max="14343" width="12.7109375" style="69" customWidth="1"/>
    <col min="14344" max="14344" width="1.7109375" style="69" customWidth="1"/>
    <col min="14345" max="14345" width="20.7109375" style="69" customWidth="1"/>
    <col min="14346" max="14346" width="2.7109375" style="69" customWidth="1"/>
    <col min="14347" max="14347" width="10.5703125" style="69" customWidth="1"/>
    <col min="14348" max="14348" width="1.7109375" style="69" customWidth="1"/>
    <col min="14349" max="14349" width="10.5703125" style="69" customWidth="1"/>
    <col min="14350" max="14350" width="1.7109375" style="69" customWidth="1"/>
    <col min="14351" max="14351" width="12.7109375" style="69" customWidth="1"/>
    <col min="14352" max="14352" width="1.7109375" style="69" customWidth="1"/>
    <col min="14353" max="14353" width="22.85546875" style="69" customWidth="1"/>
    <col min="14354" max="14354" width="4.7109375" style="69" customWidth="1"/>
    <col min="14355" max="14368" width="0" style="69" hidden="1" customWidth="1"/>
    <col min="14369" max="14593" width="9.140625" style="69"/>
    <col min="14594" max="14594" width="0" style="69" hidden="1" customWidth="1"/>
    <col min="14595" max="14595" width="11.140625" style="69" customWidth="1"/>
    <col min="14596" max="14596" width="1.7109375" style="69" customWidth="1"/>
    <col min="14597" max="14597" width="7.140625" style="69" bestFit="1" customWidth="1"/>
    <col min="14598" max="14598" width="1.7109375" style="69" customWidth="1"/>
    <col min="14599" max="14599" width="12.7109375" style="69" customWidth="1"/>
    <col min="14600" max="14600" width="1.7109375" style="69" customWidth="1"/>
    <col min="14601" max="14601" width="20.7109375" style="69" customWidth="1"/>
    <col min="14602" max="14602" width="2.7109375" style="69" customWidth="1"/>
    <col min="14603" max="14603" width="10.5703125" style="69" customWidth="1"/>
    <col min="14604" max="14604" width="1.7109375" style="69" customWidth="1"/>
    <col min="14605" max="14605" width="10.5703125" style="69" customWidth="1"/>
    <col min="14606" max="14606" width="1.7109375" style="69" customWidth="1"/>
    <col min="14607" max="14607" width="12.7109375" style="69" customWidth="1"/>
    <col min="14608" max="14608" width="1.7109375" style="69" customWidth="1"/>
    <col min="14609" max="14609" width="22.85546875" style="69" customWidth="1"/>
    <col min="14610" max="14610" width="4.7109375" style="69" customWidth="1"/>
    <col min="14611" max="14624" width="0" style="69" hidden="1" customWidth="1"/>
    <col min="14625" max="14849" width="9.140625" style="69"/>
    <col min="14850" max="14850" width="0" style="69" hidden="1" customWidth="1"/>
    <col min="14851" max="14851" width="11.140625" style="69" customWidth="1"/>
    <col min="14852" max="14852" width="1.7109375" style="69" customWidth="1"/>
    <col min="14853" max="14853" width="7.140625" style="69" bestFit="1" customWidth="1"/>
    <col min="14854" max="14854" width="1.7109375" style="69" customWidth="1"/>
    <col min="14855" max="14855" width="12.7109375" style="69" customWidth="1"/>
    <col min="14856" max="14856" width="1.7109375" style="69" customWidth="1"/>
    <col min="14857" max="14857" width="20.7109375" style="69" customWidth="1"/>
    <col min="14858" max="14858" width="2.7109375" style="69" customWidth="1"/>
    <col min="14859" max="14859" width="10.5703125" style="69" customWidth="1"/>
    <col min="14860" max="14860" width="1.7109375" style="69" customWidth="1"/>
    <col min="14861" max="14861" width="10.5703125" style="69" customWidth="1"/>
    <col min="14862" max="14862" width="1.7109375" style="69" customWidth="1"/>
    <col min="14863" max="14863" width="12.7109375" style="69" customWidth="1"/>
    <col min="14864" max="14864" width="1.7109375" style="69" customWidth="1"/>
    <col min="14865" max="14865" width="22.85546875" style="69" customWidth="1"/>
    <col min="14866" max="14866" width="4.7109375" style="69" customWidth="1"/>
    <col min="14867" max="14880" width="0" style="69" hidden="1" customWidth="1"/>
    <col min="14881" max="15105" width="9.140625" style="69"/>
    <col min="15106" max="15106" width="0" style="69" hidden="1" customWidth="1"/>
    <col min="15107" max="15107" width="11.140625" style="69" customWidth="1"/>
    <col min="15108" max="15108" width="1.7109375" style="69" customWidth="1"/>
    <col min="15109" max="15109" width="7.140625" style="69" bestFit="1" customWidth="1"/>
    <col min="15110" max="15110" width="1.7109375" style="69" customWidth="1"/>
    <col min="15111" max="15111" width="12.7109375" style="69" customWidth="1"/>
    <col min="15112" max="15112" width="1.7109375" style="69" customWidth="1"/>
    <col min="15113" max="15113" width="20.7109375" style="69" customWidth="1"/>
    <col min="15114" max="15114" width="2.7109375" style="69" customWidth="1"/>
    <col min="15115" max="15115" width="10.5703125" style="69" customWidth="1"/>
    <col min="15116" max="15116" width="1.7109375" style="69" customWidth="1"/>
    <col min="15117" max="15117" width="10.5703125" style="69" customWidth="1"/>
    <col min="15118" max="15118" width="1.7109375" style="69" customWidth="1"/>
    <col min="15119" max="15119" width="12.7109375" style="69" customWidth="1"/>
    <col min="15120" max="15120" width="1.7109375" style="69" customWidth="1"/>
    <col min="15121" max="15121" width="22.85546875" style="69" customWidth="1"/>
    <col min="15122" max="15122" width="4.7109375" style="69" customWidth="1"/>
    <col min="15123" max="15136" width="0" style="69" hidden="1" customWidth="1"/>
    <col min="15137" max="15361" width="9.140625" style="69"/>
    <col min="15362" max="15362" width="0" style="69" hidden="1" customWidth="1"/>
    <col min="15363" max="15363" width="11.140625" style="69" customWidth="1"/>
    <col min="15364" max="15364" width="1.7109375" style="69" customWidth="1"/>
    <col min="15365" max="15365" width="7.140625" style="69" bestFit="1" customWidth="1"/>
    <col min="15366" max="15366" width="1.7109375" style="69" customWidth="1"/>
    <col min="15367" max="15367" width="12.7109375" style="69" customWidth="1"/>
    <col min="15368" max="15368" width="1.7109375" style="69" customWidth="1"/>
    <col min="15369" max="15369" width="20.7109375" style="69" customWidth="1"/>
    <col min="15370" max="15370" width="2.7109375" style="69" customWidth="1"/>
    <col min="15371" max="15371" width="10.5703125" style="69" customWidth="1"/>
    <col min="15372" max="15372" width="1.7109375" style="69" customWidth="1"/>
    <col min="15373" max="15373" width="10.5703125" style="69" customWidth="1"/>
    <col min="15374" max="15374" width="1.7109375" style="69" customWidth="1"/>
    <col min="15375" max="15375" width="12.7109375" style="69" customWidth="1"/>
    <col min="15376" max="15376" width="1.7109375" style="69" customWidth="1"/>
    <col min="15377" max="15377" width="22.85546875" style="69" customWidth="1"/>
    <col min="15378" max="15378" width="4.7109375" style="69" customWidth="1"/>
    <col min="15379" max="15392" width="0" style="69" hidden="1" customWidth="1"/>
    <col min="15393" max="15617" width="9.140625" style="69"/>
    <col min="15618" max="15618" width="0" style="69" hidden="1" customWidth="1"/>
    <col min="15619" max="15619" width="11.140625" style="69" customWidth="1"/>
    <col min="15620" max="15620" width="1.7109375" style="69" customWidth="1"/>
    <col min="15621" max="15621" width="7.140625" style="69" bestFit="1" customWidth="1"/>
    <col min="15622" max="15622" width="1.7109375" style="69" customWidth="1"/>
    <col min="15623" max="15623" width="12.7109375" style="69" customWidth="1"/>
    <col min="15624" max="15624" width="1.7109375" style="69" customWidth="1"/>
    <col min="15625" max="15625" width="20.7109375" style="69" customWidth="1"/>
    <col min="15626" max="15626" width="2.7109375" style="69" customWidth="1"/>
    <col min="15627" max="15627" width="10.5703125" style="69" customWidth="1"/>
    <col min="15628" max="15628" width="1.7109375" style="69" customWidth="1"/>
    <col min="15629" max="15629" width="10.5703125" style="69" customWidth="1"/>
    <col min="15630" max="15630" width="1.7109375" style="69" customWidth="1"/>
    <col min="15631" max="15631" width="12.7109375" style="69" customWidth="1"/>
    <col min="15632" max="15632" width="1.7109375" style="69" customWidth="1"/>
    <col min="15633" max="15633" width="22.85546875" style="69" customWidth="1"/>
    <col min="15634" max="15634" width="4.7109375" style="69" customWidth="1"/>
    <col min="15635" max="15648" width="0" style="69" hidden="1" customWidth="1"/>
    <col min="15649" max="15873" width="9.140625" style="69"/>
    <col min="15874" max="15874" width="0" style="69" hidden="1" customWidth="1"/>
    <col min="15875" max="15875" width="11.140625" style="69" customWidth="1"/>
    <col min="15876" max="15876" width="1.7109375" style="69" customWidth="1"/>
    <col min="15877" max="15877" width="7.140625" style="69" bestFit="1" customWidth="1"/>
    <col min="15878" max="15878" width="1.7109375" style="69" customWidth="1"/>
    <col min="15879" max="15879" width="12.7109375" style="69" customWidth="1"/>
    <col min="15880" max="15880" width="1.7109375" style="69" customWidth="1"/>
    <col min="15881" max="15881" width="20.7109375" style="69" customWidth="1"/>
    <col min="15882" max="15882" width="2.7109375" style="69" customWidth="1"/>
    <col min="15883" max="15883" width="10.5703125" style="69" customWidth="1"/>
    <col min="15884" max="15884" width="1.7109375" style="69" customWidth="1"/>
    <col min="15885" max="15885" width="10.5703125" style="69" customWidth="1"/>
    <col min="15886" max="15886" width="1.7109375" style="69" customWidth="1"/>
    <col min="15887" max="15887" width="12.7109375" style="69" customWidth="1"/>
    <col min="15888" max="15888" width="1.7109375" style="69" customWidth="1"/>
    <col min="15889" max="15889" width="22.85546875" style="69" customWidth="1"/>
    <col min="15890" max="15890" width="4.7109375" style="69" customWidth="1"/>
    <col min="15891" max="15904" width="0" style="69" hidden="1" customWidth="1"/>
    <col min="15905" max="16129" width="9.140625" style="69"/>
    <col min="16130" max="16130" width="0" style="69" hidden="1" customWidth="1"/>
    <col min="16131" max="16131" width="11.140625" style="69" customWidth="1"/>
    <col min="16132" max="16132" width="1.7109375" style="69" customWidth="1"/>
    <col min="16133" max="16133" width="7.140625" style="69" bestFit="1" customWidth="1"/>
    <col min="16134" max="16134" width="1.7109375" style="69" customWidth="1"/>
    <col min="16135" max="16135" width="12.7109375" style="69" customWidth="1"/>
    <col min="16136" max="16136" width="1.7109375" style="69" customWidth="1"/>
    <col min="16137" max="16137" width="20.7109375" style="69" customWidth="1"/>
    <col min="16138" max="16138" width="2.7109375" style="69" customWidth="1"/>
    <col min="16139" max="16139" width="10.5703125" style="69" customWidth="1"/>
    <col min="16140" max="16140" width="1.7109375" style="69" customWidth="1"/>
    <col min="16141" max="16141" width="10.5703125" style="69" customWidth="1"/>
    <col min="16142" max="16142" width="1.7109375" style="69" customWidth="1"/>
    <col min="16143" max="16143" width="12.7109375" style="69" customWidth="1"/>
    <col min="16144" max="16144" width="1.7109375" style="69" customWidth="1"/>
    <col min="16145" max="16145" width="22.85546875" style="69" customWidth="1"/>
    <col min="16146" max="16146" width="4.7109375" style="69" customWidth="1"/>
    <col min="16147" max="16160" width="0" style="69" hidden="1" customWidth="1"/>
    <col min="16161" max="16384" width="9.140625" style="69"/>
  </cols>
  <sheetData>
    <row r="1" spans="2:37" ht="15" customHeight="1">
      <c r="B1" s="277" t="str">
        <f>Index!A1</f>
        <v xml:space="preserve">                                                               Office of the State Controller                                                                </v>
      </c>
      <c r="C1" s="277"/>
      <c r="D1" s="277"/>
      <c r="E1" s="277"/>
      <c r="F1" s="277"/>
      <c r="G1" s="277"/>
      <c r="H1" s="277"/>
      <c r="I1" s="277"/>
      <c r="J1" s="277"/>
      <c r="K1" s="277"/>
      <c r="L1" s="277"/>
      <c r="M1" s="277"/>
      <c r="N1" s="277"/>
      <c r="O1" s="277"/>
      <c r="P1" s="277"/>
      <c r="Q1" s="277"/>
      <c r="R1" s="277"/>
      <c r="S1" s="120"/>
      <c r="T1" s="120"/>
      <c r="U1" s="120"/>
      <c r="V1" s="120"/>
      <c r="W1" s="120"/>
      <c r="X1" s="120"/>
      <c r="Y1" s="120"/>
      <c r="Z1" s="120"/>
      <c r="AA1" s="120"/>
      <c r="AB1" s="120"/>
      <c r="AC1" s="120"/>
      <c r="AD1" s="120"/>
      <c r="AK1" s="265" t="str">
        <f>IF(Index!B19="na","NA","")</f>
        <v/>
      </c>
    </row>
    <row r="2" spans="2:37" ht="15" customHeight="1">
      <c r="B2" s="279" t="str">
        <f>Index!A2</f>
        <v>2017 Transfers - Interim Worksheets</v>
      </c>
      <c r="C2" s="279"/>
      <c r="D2" s="279"/>
      <c r="E2" s="279"/>
      <c r="F2" s="279"/>
      <c r="G2" s="279"/>
      <c r="H2" s="279"/>
      <c r="I2" s="279"/>
      <c r="J2" s="279"/>
      <c r="K2" s="279"/>
      <c r="L2" s="279"/>
      <c r="M2" s="279"/>
      <c r="N2" s="279"/>
      <c r="O2" s="279"/>
      <c r="P2" s="279"/>
      <c r="Q2" s="279"/>
      <c r="R2" s="279"/>
      <c r="S2" s="120"/>
      <c r="T2" s="120"/>
      <c r="U2" s="120"/>
      <c r="V2" s="120"/>
      <c r="W2" s="120"/>
      <c r="X2" s="120"/>
      <c r="Y2" s="120"/>
      <c r="Z2" s="120"/>
      <c r="AA2" s="120"/>
      <c r="AB2" s="120"/>
      <c r="AC2" s="120"/>
      <c r="AD2" s="120"/>
      <c r="AK2" s="265"/>
    </row>
    <row r="3" spans="2:37" s="70" customFormat="1" ht="15" customHeight="1">
      <c r="B3" s="276" t="s">
        <v>746</v>
      </c>
      <c r="C3" s="276"/>
      <c r="D3" s="276"/>
      <c r="E3" s="276"/>
      <c r="F3" s="276"/>
      <c r="G3" s="276"/>
      <c r="H3" s="276"/>
      <c r="I3" s="276"/>
      <c r="J3" s="276"/>
      <c r="K3" s="276"/>
      <c r="L3" s="276"/>
      <c r="M3" s="276"/>
      <c r="N3" s="276"/>
      <c r="O3" s="276"/>
      <c r="P3" s="276"/>
      <c r="Q3" s="276"/>
      <c r="R3" s="276"/>
      <c r="S3" s="120"/>
      <c r="T3" s="120"/>
      <c r="U3" s="120"/>
      <c r="V3" s="120"/>
      <c r="W3" s="120"/>
      <c r="X3" s="120"/>
      <c r="Y3" s="120"/>
      <c r="Z3" s="120"/>
      <c r="AA3" s="120"/>
      <c r="AB3" s="120"/>
      <c r="AC3" s="120"/>
      <c r="AD3" s="120"/>
      <c r="AK3" s="265"/>
    </row>
    <row r="4" spans="2:37" s="70" customFormat="1" ht="15" customHeight="1">
      <c r="B4" s="158"/>
      <c r="C4" s="159"/>
      <c r="D4" s="159"/>
      <c r="E4" s="159"/>
      <c r="F4" s="159"/>
      <c r="G4" s="159"/>
      <c r="H4" s="159"/>
      <c r="I4" s="158"/>
      <c r="J4" s="159"/>
      <c r="K4" s="159"/>
      <c r="L4" s="159"/>
      <c r="M4" s="159"/>
      <c r="N4" s="159"/>
      <c r="O4" s="167"/>
      <c r="P4" s="159"/>
      <c r="Q4" s="159"/>
      <c r="R4" s="157" t="s">
        <v>265</v>
      </c>
      <c r="S4" s="120"/>
      <c r="T4" s="120"/>
      <c r="U4" s="120"/>
      <c r="V4" s="120"/>
      <c r="W4" s="120"/>
      <c r="X4" s="120"/>
      <c r="Y4" s="120"/>
      <c r="Z4" s="120"/>
      <c r="AA4" s="120"/>
      <c r="AB4" s="120"/>
      <c r="AC4" s="120"/>
      <c r="AD4" s="120"/>
    </row>
    <row r="5" spans="2:37" s="72" customFormat="1" ht="15" customHeight="1">
      <c r="B5" s="130" t="s">
        <v>742</v>
      </c>
      <c r="C5" s="73"/>
      <c r="D5" s="73"/>
      <c r="E5" s="284" t="str">
        <f>AgyIdx</f>
        <v>01</v>
      </c>
      <c r="F5" s="284"/>
      <c r="G5" s="284"/>
      <c r="H5" s="284"/>
      <c r="I5" s="284"/>
      <c r="J5" s="284"/>
      <c r="K5" s="123"/>
      <c r="L5" s="130" t="s">
        <v>740</v>
      </c>
      <c r="M5" s="73"/>
      <c r="N5" s="73"/>
      <c r="O5" s="283" t="str">
        <f>Index!E12 &amp;  Index!E14</f>
        <v/>
      </c>
      <c r="P5" s="283"/>
      <c r="Q5" s="283"/>
      <c r="R5" s="283"/>
      <c r="S5" s="283"/>
      <c r="T5" s="283"/>
      <c r="U5" s="283"/>
      <c r="V5" s="283"/>
    </row>
    <row r="6" spans="2:37" s="72" customFormat="1" ht="15" customHeight="1">
      <c r="B6" s="130" t="s">
        <v>743</v>
      </c>
      <c r="C6" s="73"/>
      <c r="D6" s="73"/>
      <c r="E6" s="285" t="str">
        <f>Index!E11</f>
        <v>North Carolina General Assembly</v>
      </c>
      <c r="F6" s="285"/>
      <c r="G6" s="285"/>
      <c r="H6" s="285"/>
      <c r="I6" s="285"/>
      <c r="J6" s="285"/>
      <c r="K6" s="73"/>
      <c r="L6" s="130" t="s">
        <v>741</v>
      </c>
      <c r="M6" s="73"/>
      <c r="N6" s="73"/>
      <c r="O6" s="282">
        <f>Index!E13</f>
        <v>0</v>
      </c>
      <c r="P6" s="282"/>
      <c r="Q6" s="282"/>
      <c r="R6" s="282"/>
      <c r="S6" s="156"/>
      <c r="T6" s="156"/>
      <c r="U6" s="156"/>
      <c r="V6" s="156"/>
    </row>
    <row r="7" spans="2:37" s="72" customFormat="1" ht="15" customHeight="1">
      <c r="B7" s="130" t="s">
        <v>744</v>
      </c>
      <c r="C7" s="73"/>
      <c r="D7" s="149"/>
      <c r="E7" s="286"/>
      <c r="F7" s="286"/>
      <c r="G7" s="286"/>
      <c r="H7" s="286"/>
      <c r="I7" s="286"/>
      <c r="J7" s="286"/>
      <c r="K7" s="73"/>
      <c r="L7" s="150"/>
      <c r="M7" s="150"/>
      <c r="N7" s="150"/>
      <c r="O7" s="150"/>
      <c r="P7" s="150"/>
      <c r="Q7" s="150"/>
      <c r="R7" s="73"/>
      <c r="S7" s="73"/>
      <c r="T7" s="73"/>
      <c r="U7" s="73"/>
      <c r="V7" s="73"/>
    </row>
    <row r="8" spans="2:37" s="72" customFormat="1" ht="15" customHeight="1" thickBot="1">
      <c r="B8" s="74"/>
      <c r="C8" s="74"/>
      <c r="D8" s="74"/>
      <c r="E8" s="74"/>
      <c r="F8" s="74"/>
      <c r="G8" s="74"/>
      <c r="H8" s="74"/>
      <c r="I8" s="75"/>
      <c r="J8" s="74"/>
      <c r="K8" s="74"/>
      <c r="L8" s="74"/>
      <c r="M8" s="74"/>
      <c r="N8" s="74"/>
      <c r="O8" s="74"/>
      <c r="P8" s="74"/>
      <c r="Q8" s="74"/>
      <c r="R8" s="74"/>
      <c r="S8" s="73"/>
      <c r="T8" s="73"/>
      <c r="U8" s="73"/>
      <c r="V8" s="73"/>
    </row>
    <row r="9" spans="2:37" s="72" customFormat="1" ht="15" customHeight="1">
      <c r="B9" s="76"/>
      <c r="C9" s="76"/>
      <c r="D9" s="76"/>
      <c r="E9" s="76"/>
      <c r="F9" s="76"/>
      <c r="G9" s="76"/>
      <c r="H9" s="76"/>
      <c r="I9" s="77"/>
      <c r="J9" s="76"/>
      <c r="K9" s="76"/>
      <c r="L9" s="76"/>
      <c r="M9" s="76"/>
      <c r="N9" s="76"/>
      <c r="O9" s="76"/>
      <c r="P9" s="76"/>
      <c r="Q9" s="76"/>
      <c r="R9" s="73"/>
      <c r="S9" s="73"/>
      <c r="T9" s="73"/>
      <c r="U9" s="73"/>
      <c r="V9" s="73"/>
    </row>
    <row r="10" spans="2:37" s="72" customFormat="1" ht="15" customHeight="1" thickBot="1">
      <c r="B10" s="278" t="s">
        <v>734</v>
      </c>
      <c r="C10" s="278"/>
      <c r="D10" s="278"/>
      <c r="E10" s="278"/>
      <c r="F10" s="278"/>
      <c r="G10" s="278"/>
      <c r="H10" s="278"/>
      <c r="I10" s="77"/>
      <c r="J10" s="278" t="s">
        <v>818</v>
      </c>
      <c r="K10" s="278"/>
      <c r="L10" s="278"/>
      <c r="M10" s="278"/>
      <c r="N10" s="278"/>
      <c r="O10" s="278"/>
      <c r="P10" s="278"/>
      <c r="Q10" s="155"/>
      <c r="R10" s="73"/>
      <c r="S10" s="73"/>
      <c r="T10" s="73"/>
      <c r="U10" s="73"/>
      <c r="V10" s="73"/>
    </row>
    <row r="11" spans="2:37" s="72" customFormat="1" ht="15" customHeight="1">
      <c r="B11" s="73"/>
      <c r="C11" s="73"/>
      <c r="D11" s="73"/>
      <c r="E11" s="73"/>
      <c r="F11" s="160" t="s">
        <v>272</v>
      </c>
      <c r="G11" s="73"/>
      <c r="H11" s="73"/>
      <c r="I11" s="160"/>
      <c r="J11" s="73"/>
      <c r="K11" s="73"/>
      <c r="L11" s="73"/>
      <c r="M11" s="73"/>
      <c r="N11" s="160" t="s">
        <v>254</v>
      </c>
      <c r="O11" s="73"/>
      <c r="P11" s="73"/>
      <c r="Q11" s="73"/>
      <c r="R11" s="73"/>
      <c r="S11" s="73"/>
      <c r="T11" s="73"/>
      <c r="U11" s="73"/>
      <c r="V11" s="73"/>
    </row>
    <row r="12" spans="2:37" s="72" customFormat="1" ht="15" customHeight="1">
      <c r="B12" s="168" t="s">
        <v>703</v>
      </c>
      <c r="C12" s="73"/>
      <c r="D12" s="168" t="s">
        <v>274</v>
      </c>
      <c r="E12" s="73"/>
      <c r="F12" s="160" t="s">
        <v>149</v>
      </c>
      <c r="G12" s="73"/>
      <c r="H12" s="73"/>
      <c r="I12" s="160"/>
      <c r="J12" s="160" t="s">
        <v>703</v>
      </c>
      <c r="K12" s="73"/>
      <c r="L12" s="160" t="s">
        <v>274</v>
      </c>
      <c r="M12" s="73"/>
      <c r="N12" s="160" t="s">
        <v>149</v>
      </c>
      <c r="O12" s="73"/>
      <c r="P12" s="73"/>
      <c r="Q12" s="73"/>
      <c r="R12" s="73"/>
      <c r="S12" s="73"/>
      <c r="T12" s="73"/>
      <c r="U12" s="73"/>
      <c r="V12" s="73"/>
    </row>
    <row r="13" spans="2:37" s="72" customFormat="1" ht="15" customHeight="1" thickBot="1">
      <c r="B13" s="121" t="s">
        <v>733</v>
      </c>
      <c r="C13" s="160"/>
      <c r="D13" s="121" t="s">
        <v>733</v>
      </c>
      <c r="E13" s="160"/>
      <c r="F13" s="121" t="s">
        <v>733</v>
      </c>
      <c r="G13" s="73"/>
      <c r="H13" s="121" t="s">
        <v>273</v>
      </c>
      <c r="I13" s="160"/>
      <c r="J13" s="121" t="s">
        <v>733</v>
      </c>
      <c r="K13" s="155"/>
      <c r="L13" s="121" t="s">
        <v>733</v>
      </c>
      <c r="M13" s="160"/>
      <c r="N13" s="121" t="s">
        <v>733</v>
      </c>
      <c r="O13" s="73"/>
      <c r="P13" s="121" t="s">
        <v>273</v>
      </c>
      <c r="Q13" s="155"/>
      <c r="R13" s="121" t="s">
        <v>739</v>
      </c>
      <c r="S13" s="160"/>
      <c r="T13" s="160"/>
      <c r="U13" s="160"/>
      <c r="V13" s="160"/>
      <c r="W13" s="78"/>
      <c r="X13" s="78"/>
      <c r="Y13" s="78"/>
      <c r="Z13" s="78"/>
      <c r="AA13" s="78"/>
      <c r="AB13" s="78"/>
      <c r="AC13" s="78"/>
      <c r="AD13" s="78"/>
    </row>
    <row r="14" spans="2:37" s="72" customFormat="1" ht="15" customHeight="1">
      <c r="B14" s="161"/>
      <c r="C14" s="162"/>
      <c r="D14" s="163"/>
      <c r="E14" s="162"/>
      <c r="F14" s="163"/>
      <c r="G14" s="162"/>
      <c r="H14" s="164"/>
      <c r="I14" s="76"/>
      <c r="J14" s="165"/>
      <c r="K14" s="166"/>
      <c r="L14" s="163"/>
      <c r="M14" s="162"/>
      <c r="N14" s="163"/>
      <c r="O14" s="76"/>
      <c r="P14" s="164"/>
      <c r="Q14" s="169"/>
      <c r="R14" s="164"/>
      <c r="S14" s="79" t="b">
        <f>IF(OR(T14=0,T14=4),TRUE, FALSE)</f>
        <v>1</v>
      </c>
      <c r="T14" s="79">
        <f>COUNTIF(U14:X14,FALSE)</f>
        <v>0</v>
      </c>
      <c r="U14" s="80" t="b">
        <f>ISBLANK(B14)</f>
        <v>1</v>
      </c>
      <c r="V14" s="80" t="b">
        <f>ISBLANK(D14)</f>
        <v>1</v>
      </c>
      <c r="W14" s="80" t="b">
        <f>ISBLANK(F14)</f>
        <v>1</v>
      </c>
      <c r="X14" s="80" t="b">
        <f>ISBLANK(H14)</f>
        <v>1</v>
      </c>
      <c r="Y14" s="79" t="b">
        <f>IF(OR(Z14=0,Z14=4),TRUE, FALSE)</f>
        <v>1</v>
      </c>
      <c r="Z14" s="79">
        <f>COUNTIF(AA14:AD14,FALSE)</f>
        <v>0</v>
      </c>
      <c r="AA14" s="80" t="b">
        <f>ISBLANK(J14)</f>
        <v>1</v>
      </c>
      <c r="AB14" s="80" t="b">
        <f>ISBLANK(L14)</f>
        <v>1</v>
      </c>
      <c r="AC14" s="80" t="b">
        <f>ISBLANK(N14)</f>
        <v>1</v>
      </c>
      <c r="AD14" s="80" t="b">
        <f>ISBLANK(P14)</f>
        <v>1</v>
      </c>
      <c r="AE14" s="81" t="b">
        <f>IF(ISBLANK(F14),TRUE,VALUE(LEFT(F14,4))=4381)</f>
        <v>1</v>
      </c>
      <c r="AF14" s="81" t="b">
        <f>IF(ISBLANK(N14),TRUE,VALUE(LEFT(N14,4))=5381)</f>
        <v>1</v>
      </c>
    </row>
    <row r="15" spans="2:37" s="72" customFormat="1" ht="15" customHeight="1">
      <c r="B15" s="161"/>
      <c r="C15" s="162"/>
      <c r="D15" s="163"/>
      <c r="E15" s="162"/>
      <c r="F15" s="163"/>
      <c r="G15" s="162"/>
      <c r="H15" s="164"/>
      <c r="I15" s="76"/>
      <c r="J15" s="165"/>
      <c r="K15" s="166"/>
      <c r="L15" s="163"/>
      <c r="M15" s="162"/>
      <c r="N15" s="163"/>
      <c r="O15" s="76"/>
      <c r="P15" s="164"/>
      <c r="Q15" s="169"/>
      <c r="R15" s="164"/>
      <c r="S15" s="79" t="b">
        <f t="shared" ref="S15:S28" si="0">IF(OR(T15=0,T15=4),TRUE, FALSE)</f>
        <v>1</v>
      </c>
      <c r="T15" s="79">
        <f t="shared" ref="T15:T28" si="1">COUNTIF(U15:X15,FALSE)</f>
        <v>0</v>
      </c>
      <c r="U15" s="80" t="b">
        <f t="shared" ref="U15:U28" si="2">ISBLANK(B15)</f>
        <v>1</v>
      </c>
      <c r="V15" s="80" t="b">
        <f t="shared" ref="V15:V28" si="3">ISBLANK(D15)</f>
        <v>1</v>
      </c>
      <c r="W15" s="80" t="b">
        <f t="shared" ref="W15:W28" si="4">ISBLANK(F15)</f>
        <v>1</v>
      </c>
      <c r="X15" s="80" t="b">
        <f t="shared" ref="X15:X28" si="5">ISBLANK(H15)</f>
        <v>1</v>
      </c>
      <c r="Y15" s="79" t="b">
        <f t="shared" ref="Y15:Y28" si="6">IF(OR(Z15=0,Z15=4),TRUE, FALSE)</f>
        <v>1</v>
      </c>
      <c r="Z15" s="79">
        <f t="shared" ref="Z15:Z28" si="7">COUNTIF(AA15:AD15,FALSE)</f>
        <v>0</v>
      </c>
      <c r="AA15" s="80" t="b">
        <f t="shared" ref="AA15:AA28" si="8">ISBLANK(J15)</f>
        <v>1</v>
      </c>
      <c r="AB15" s="80" t="b">
        <f t="shared" ref="AB15:AB28" si="9">ISBLANK(L15)</f>
        <v>1</v>
      </c>
      <c r="AC15" s="80" t="b">
        <f t="shared" ref="AC15:AC28" si="10">ISBLANK(N15)</f>
        <v>1</v>
      </c>
      <c r="AD15" s="80" t="b">
        <f t="shared" ref="AD15:AD28" si="11">ISBLANK(P15)</f>
        <v>1</v>
      </c>
      <c r="AE15" s="81" t="b">
        <f t="shared" ref="AE15:AE28" si="12">IF(ISBLANK(F15),TRUE,VALUE(LEFT(F15,4))=4381)</f>
        <v>1</v>
      </c>
      <c r="AF15" s="81" t="b">
        <f t="shared" ref="AF15:AF28" si="13">IF(ISBLANK(N15),TRUE,VALUE(LEFT(N15,4))=5381)</f>
        <v>1</v>
      </c>
    </row>
    <row r="16" spans="2:37" s="72" customFormat="1" ht="15" customHeight="1">
      <c r="B16" s="165"/>
      <c r="C16" s="162"/>
      <c r="D16" s="163"/>
      <c r="E16" s="162"/>
      <c r="F16" s="163"/>
      <c r="G16" s="162"/>
      <c r="H16" s="164"/>
      <c r="I16" s="76"/>
      <c r="J16" s="165"/>
      <c r="K16" s="166"/>
      <c r="L16" s="163"/>
      <c r="M16" s="162"/>
      <c r="N16" s="163"/>
      <c r="O16" s="76"/>
      <c r="P16" s="164"/>
      <c r="Q16" s="169"/>
      <c r="R16" s="164"/>
      <c r="S16" s="79" t="b">
        <f t="shared" si="0"/>
        <v>1</v>
      </c>
      <c r="T16" s="79">
        <f t="shared" si="1"/>
        <v>0</v>
      </c>
      <c r="U16" s="80" t="b">
        <f t="shared" si="2"/>
        <v>1</v>
      </c>
      <c r="V16" s="80" t="b">
        <f t="shared" si="3"/>
        <v>1</v>
      </c>
      <c r="W16" s="80" t="b">
        <f t="shared" si="4"/>
        <v>1</v>
      </c>
      <c r="X16" s="80" t="b">
        <f t="shared" si="5"/>
        <v>1</v>
      </c>
      <c r="Y16" s="79" t="b">
        <f t="shared" si="6"/>
        <v>1</v>
      </c>
      <c r="Z16" s="79">
        <f t="shared" si="7"/>
        <v>0</v>
      </c>
      <c r="AA16" s="80" t="b">
        <f t="shared" si="8"/>
        <v>1</v>
      </c>
      <c r="AB16" s="80" t="b">
        <f t="shared" si="9"/>
        <v>1</v>
      </c>
      <c r="AC16" s="80" t="b">
        <f t="shared" si="10"/>
        <v>1</v>
      </c>
      <c r="AD16" s="80" t="b">
        <f t="shared" si="11"/>
        <v>1</v>
      </c>
      <c r="AE16" s="81" t="b">
        <f t="shared" si="12"/>
        <v>1</v>
      </c>
      <c r="AF16" s="81" t="b">
        <f t="shared" si="13"/>
        <v>1</v>
      </c>
    </row>
    <row r="17" spans="2:32" s="72" customFormat="1" ht="15" customHeight="1">
      <c r="B17" s="165"/>
      <c r="C17" s="162"/>
      <c r="D17" s="163"/>
      <c r="E17" s="162"/>
      <c r="F17" s="163"/>
      <c r="G17" s="162"/>
      <c r="H17" s="164"/>
      <c r="I17" s="76"/>
      <c r="J17" s="165"/>
      <c r="K17" s="166"/>
      <c r="L17" s="163"/>
      <c r="M17" s="162"/>
      <c r="N17" s="163"/>
      <c r="O17" s="76"/>
      <c r="P17" s="164"/>
      <c r="Q17" s="169"/>
      <c r="R17" s="164"/>
      <c r="S17" s="79" t="b">
        <f t="shared" si="0"/>
        <v>1</v>
      </c>
      <c r="T17" s="79">
        <f t="shared" si="1"/>
        <v>0</v>
      </c>
      <c r="U17" s="80" t="b">
        <f t="shared" si="2"/>
        <v>1</v>
      </c>
      <c r="V17" s="80" t="b">
        <f t="shared" si="3"/>
        <v>1</v>
      </c>
      <c r="W17" s="80" t="b">
        <f t="shared" si="4"/>
        <v>1</v>
      </c>
      <c r="X17" s="80" t="b">
        <f t="shared" si="5"/>
        <v>1</v>
      </c>
      <c r="Y17" s="79" t="b">
        <f t="shared" si="6"/>
        <v>1</v>
      </c>
      <c r="Z17" s="79">
        <f t="shared" si="7"/>
        <v>0</v>
      </c>
      <c r="AA17" s="80" t="b">
        <f t="shared" si="8"/>
        <v>1</v>
      </c>
      <c r="AB17" s="80" t="b">
        <f t="shared" si="9"/>
        <v>1</v>
      </c>
      <c r="AC17" s="80" t="b">
        <f t="shared" si="10"/>
        <v>1</v>
      </c>
      <c r="AD17" s="80" t="b">
        <f t="shared" si="11"/>
        <v>1</v>
      </c>
      <c r="AE17" s="81" t="b">
        <f t="shared" si="12"/>
        <v>1</v>
      </c>
      <c r="AF17" s="81" t="b">
        <f t="shared" si="13"/>
        <v>1</v>
      </c>
    </row>
    <row r="18" spans="2:32" s="72" customFormat="1" ht="15" customHeight="1">
      <c r="B18" s="165"/>
      <c r="C18" s="162"/>
      <c r="D18" s="163"/>
      <c r="E18" s="162"/>
      <c r="F18" s="163"/>
      <c r="G18" s="162"/>
      <c r="H18" s="164"/>
      <c r="I18" s="76"/>
      <c r="J18" s="165"/>
      <c r="K18" s="166"/>
      <c r="L18" s="163"/>
      <c r="M18" s="162"/>
      <c r="N18" s="163"/>
      <c r="O18" s="76"/>
      <c r="P18" s="164"/>
      <c r="Q18" s="169"/>
      <c r="R18" s="164"/>
      <c r="S18" s="79" t="b">
        <f t="shared" si="0"/>
        <v>1</v>
      </c>
      <c r="T18" s="79">
        <f t="shared" si="1"/>
        <v>0</v>
      </c>
      <c r="U18" s="80" t="b">
        <f t="shared" si="2"/>
        <v>1</v>
      </c>
      <c r="V18" s="80" t="b">
        <f t="shared" si="3"/>
        <v>1</v>
      </c>
      <c r="W18" s="80" t="b">
        <f t="shared" si="4"/>
        <v>1</v>
      </c>
      <c r="X18" s="80" t="b">
        <f t="shared" si="5"/>
        <v>1</v>
      </c>
      <c r="Y18" s="79" t="b">
        <f t="shared" si="6"/>
        <v>1</v>
      </c>
      <c r="Z18" s="79">
        <f t="shared" si="7"/>
        <v>0</v>
      </c>
      <c r="AA18" s="80" t="b">
        <f t="shared" si="8"/>
        <v>1</v>
      </c>
      <c r="AB18" s="80" t="b">
        <f t="shared" si="9"/>
        <v>1</v>
      </c>
      <c r="AC18" s="80" t="b">
        <f t="shared" si="10"/>
        <v>1</v>
      </c>
      <c r="AD18" s="80" t="b">
        <f t="shared" si="11"/>
        <v>1</v>
      </c>
      <c r="AE18" s="81" t="b">
        <f t="shared" si="12"/>
        <v>1</v>
      </c>
      <c r="AF18" s="81" t="b">
        <f t="shared" si="13"/>
        <v>1</v>
      </c>
    </row>
    <row r="19" spans="2:32" s="72" customFormat="1" ht="15" customHeight="1">
      <c r="B19" s="165"/>
      <c r="C19" s="162"/>
      <c r="D19" s="163"/>
      <c r="E19" s="162"/>
      <c r="F19" s="163"/>
      <c r="G19" s="162"/>
      <c r="H19" s="164"/>
      <c r="I19" s="76"/>
      <c r="J19" s="165"/>
      <c r="K19" s="166"/>
      <c r="L19" s="163"/>
      <c r="M19" s="162"/>
      <c r="N19" s="163"/>
      <c r="O19" s="76"/>
      <c r="P19" s="164"/>
      <c r="Q19" s="169"/>
      <c r="R19" s="164"/>
      <c r="S19" s="79" t="b">
        <f t="shared" si="0"/>
        <v>1</v>
      </c>
      <c r="T19" s="79">
        <f t="shared" si="1"/>
        <v>0</v>
      </c>
      <c r="U19" s="80" t="b">
        <f t="shared" si="2"/>
        <v>1</v>
      </c>
      <c r="V19" s="80" t="b">
        <f t="shared" si="3"/>
        <v>1</v>
      </c>
      <c r="W19" s="80" t="b">
        <f t="shared" si="4"/>
        <v>1</v>
      </c>
      <c r="X19" s="80" t="b">
        <f t="shared" si="5"/>
        <v>1</v>
      </c>
      <c r="Y19" s="79" t="b">
        <f t="shared" si="6"/>
        <v>1</v>
      </c>
      <c r="Z19" s="79">
        <f t="shared" si="7"/>
        <v>0</v>
      </c>
      <c r="AA19" s="80" t="b">
        <f t="shared" si="8"/>
        <v>1</v>
      </c>
      <c r="AB19" s="80" t="b">
        <f t="shared" si="9"/>
        <v>1</v>
      </c>
      <c r="AC19" s="80" t="b">
        <f t="shared" si="10"/>
        <v>1</v>
      </c>
      <c r="AD19" s="80" t="b">
        <f t="shared" si="11"/>
        <v>1</v>
      </c>
      <c r="AE19" s="81" t="b">
        <f t="shared" si="12"/>
        <v>1</v>
      </c>
      <c r="AF19" s="81" t="b">
        <f t="shared" si="13"/>
        <v>1</v>
      </c>
    </row>
    <row r="20" spans="2:32" s="72" customFormat="1" ht="15" customHeight="1">
      <c r="B20" s="165"/>
      <c r="C20" s="162"/>
      <c r="D20" s="163"/>
      <c r="E20" s="162"/>
      <c r="F20" s="163"/>
      <c r="G20" s="162"/>
      <c r="H20" s="164"/>
      <c r="I20" s="76"/>
      <c r="J20" s="165"/>
      <c r="K20" s="166"/>
      <c r="L20" s="163"/>
      <c r="M20" s="162"/>
      <c r="N20" s="163"/>
      <c r="O20" s="76"/>
      <c r="P20" s="164"/>
      <c r="Q20" s="169"/>
      <c r="R20" s="164"/>
      <c r="S20" s="79" t="b">
        <f t="shared" si="0"/>
        <v>1</v>
      </c>
      <c r="T20" s="79">
        <f t="shared" si="1"/>
        <v>0</v>
      </c>
      <c r="U20" s="80" t="b">
        <f t="shared" si="2"/>
        <v>1</v>
      </c>
      <c r="V20" s="80" t="b">
        <f t="shared" si="3"/>
        <v>1</v>
      </c>
      <c r="W20" s="80" t="b">
        <f t="shared" si="4"/>
        <v>1</v>
      </c>
      <c r="X20" s="80" t="b">
        <f t="shared" si="5"/>
        <v>1</v>
      </c>
      <c r="Y20" s="79" t="b">
        <f t="shared" si="6"/>
        <v>1</v>
      </c>
      <c r="Z20" s="79">
        <f t="shared" si="7"/>
        <v>0</v>
      </c>
      <c r="AA20" s="80" t="b">
        <f t="shared" si="8"/>
        <v>1</v>
      </c>
      <c r="AB20" s="80" t="b">
        <f t="shared" si="9"/>
        <v>1</v>
      </c>
      <c r="AC20" s="80" t="b">
        <f t="shared" si="10"/>
        <v>1</v>
      </c>
      <c r="AD20" s="80" t="b">
        <f t="shared" si="11"/>
        <v>1</v>
      </c>
      <c r="AE20" s="81" t="b">
        <f t="shared" si="12"/>
        <v>1</v>
      </c>
      <c r="AF20" s="81" t="b">
        <f t="shared" si="13"/>
        <v>1</v>
      </c>
    </row>
    <row r="21" spans="2:32" s="72" customFormat="1" ht="15" customHeight="1">
      <c r="B21" s="165"/>
      <c r="C21" s="162"/>
      <c r="D21" s="163"/>
      <c r="E21" s="162"/>
      <c r="F21" s="163"/>
      <c r="G21" s="162"/>
      <c r="H21" s="164"/>
      <c r="I21" s="76"/>
      <c r="J21" s="165"/>
      <c r="K21" s="166"/>
      <c r="L21" s="163"/>
      <c r="M21" s="162"/>
      <c r="N21" s="163"/>
      <c r="O21" s="76"/>
      <c r="P21" s="164"/>
      <c r="Q21" s="169"/>
      <c r="R21" s="164"/>
      <c r="S21" s="79" t="b">
        <f t="shared" si="0"/>
        <v>1</v>
      </c>
      <c r="T21" s="79">
        <f t="shared" si="1"/>
        <v>0</v>
      </c>
      <c r="U21" s="80" t="b">
        <f t="shared" si="2"/>
        <v>1</v>
      </c>
      <c r="V21" s="80" t="b">
        <f t="shared" si="3"/>
        <v>1</v>
      </c>
      <c r="W21" s="80" t="b">
        <f t="shared" si="4"/>
        <v>1</v>
      </c>
      <c r="X21" s="80" t="b">
        <f t="shared" si="5"/>
        <v>1</v>
      </c>
      <c r="Y21" s="79" t="b">
        <f t="shared" si="6"/>
        <v>1</v>
      </c>
      <c r="Z21" s="79">
        <f t="shared" si="7"/>
        <v>0</v>
      </c>
      <c r="AA21" s="80" t="b">
        <f t="shared" si="8"/>
        <v>1</v>
      </c>
      <c r="AB21" s="80" t="b">
        <f t="shared" si="9"/>
        <v>1</v>
      </c>
      <c r="AC21" s="80" t="b">
        <f t="shared" si="10"/>
        <v>1</v>
      </c>
      <c r="AD21" s="80" t="b">
        <f t="shared" si="11"/>
        <v>1</v>
      </c>
      <c r="AE21" s="81" t="b">
        <f t="shared" si="12"/>
        <v>1</v>
      </c>
      <c r="AF21" s="81" t="b">
        <f t="shared" si="13"/>
        <v>1</v>
      </c>
    </row>
    <row r="22" spans="2:32" s="72" customFormat="1" ht="15" customHeight="1">
      <c r="B22" s="165"/>
      <c r="C22" s="162"/>
      <c r="D22" s="163"/>
      <c r="E22" s="162"/>
      <c r="F22" s="163"/>
      <c r="G22" s="162"/>
      <c r="H22" s="164"/>
      <c r="I22" s="76"/>
      <c r="J22" s="165"/>
      <c r="K22" s="166"/>
      <c r="L22" s="163"/>
      <c r="M22" s="162"/>
      <c r="N22" s="163"/>
      <c r="O22" s="76"/>
      <c r="P22" s="164"/>
      <c r="Q22" s="169"/>
      <c r="R22" s="164"/>
      <c r="S22" s="79" t="b">
        <f t="shared" si="0"/>
        <v>1</v>
      </c>
      <c r="T22" s="79">
        <f t="shared" si="1"/>
        <v>0</v>
      </c>
      <c r="U22" s="80" t="b">
        <f t="shared" si="2"/>
        <v>1</v>
      </c>
      <c r="V22" s="80" t="b">
        <f t="shared" si="3"/>
        <v>1</v>
      </c>
      <c r="W22" s="80" t="b">
        <f t="shared" si="4"/>
        <v>1</v>
      </c>
      <c r="X22" s="80" t="b">
        <f t="shared" si="5"/>
        <v>1</v>
      </c>
      <c r="Y22" s="79" t="b">
        <f t="shared" si="6"/>
        <v>1</v>
      </c>
      <c r="Z22" s="79">
        <f t="shared" si="7"/>
        <v>0</v>
      </c>
      <c r="AA22" s="80" t="b">
        <f t="shared" si="8"/>
        <v>1</v>
      </c>
      <c r="AB22" s="80" t="b">
        <f t="shared" si="9"/>
        <v>1</v>
      </c>
      <c r="AC22" s="80" t="b">
        <f t="shared" si="10"/>
        <v>1</v>
      </c>
      <c r="AD22" s="80" t="b">
        <f t="shared" si="11"/>
        <v>1</v>
      </c>
      <c r="AE22" s="81" t="b">
        <f t="shared" si="12"/>
        <v>1</v>
      </c>
      <c r="AF22" s="81" t="b">
        <f t="shared" si="13"/>
        <v>1</v>
      </c>
    </row>
    <row r="23" spans="2:32" s="72" customFormat="1" ht="15" customHeight="1">
      <c r="B23" s="165"/>
      <c r="C23" s="162"/>
      <c r="D23" s="163"/>
      <c r="E23" s="162"/>
      <c r="F23" s="163"/>
      <c r="G23" s="162"/>
      <c r="H23" s="164"/>
      <c r="I23" s="76"/>
      <c r="J23" s="165"/>
      <c r="K23" s="166"/>
      <c r="L23" s="163"/>
      <c r="M23" s="162"/>
      <c r="N23" s="163"/>
      <c r="O23" s="76"/>
      <c r="P23" s="164"/>
      <c r="Q23" s="169"/>
      <c r="R23" s="164"/>
      <c r="S23" s="79" t="b">
        <f t="shared" si="0"/>
        <v>1</v>
      </c>
      <c r="T23" s="79">
        <f t="shared" si="1"/>
        <v>0</v>
      </c>
      <c r="U23" s="80" t="b">
        <f t="shared" si="2"/>
        <v>1</v>
      </c>
      <c r="V23" s="80" t="b">
        <f t="shared" si="3"/>
        <v>1</v>
      </c>
      <c r="W23" s="80" t="b">
        <f t="shared" si="4"/>
        <v>1</v>
      </c>
      <c r="X23" s="80" t="b">
        <f t="shared" si="5"/>
        <v>1</v>
      </c>
      <c r="Y23" s="79" t="b">
        <f t="shared" si="6"/>
        <v>1</v>
      </c>
      <c r="Z23" s="79">
        <f t="shared" si="7"/>
        <v>0</v>
      </c>
      <c r="AA23" s="80" t="b">
        <f t="shared" si="8"/>
        <v>1</v>
      </c>
      <c r="AB23" s="80" t="b">
        <f t="shared" si="9"/>
        <v>1</v>
      </c>
      <c r="AC23" s="80" t="b">
        <f t="shared" si="10"/>
        <v>1</v>
      </c>
      <c r="AD23" s="80" t="b">
        <f t="shared" si="11"/>
        <v>1</v>
      </c>
      <c r="AE23" s="81" t="b">
        <f t="shared" si="12"/>
        <v>1</v>
      </c>
      <c r="AF23" s="81" t="b">
        <f t="shared" si="13"/>
        <v>1</v>
      </c>
    </row>
    <row r="24" spans="2:32" s="72" customFormat="1" ht="15" customHeight="1">
      <c r="B24" s="165"/>
      <c r="C24" s="162"/>
      <c r="D24" s="163"/>
      <c r="E24" s="162"/>
      <c r="F24" s="163"/>
      <c r="G24" s="162"/>
      <c r="H24" s="164"/>
      <c r="I24" s="76"/>
      <c r="J24" s="165"/>
      <c r="K24" s="166"/>
      <c r="L24" s="163"/>
      <c r="M24" s="162"/>
      <c r="N24" s="163"/>
      <c r="O24" s="76"/>
      <c r="P24" s="164"/>
      <c r="Q24" s="169"/>
      <c r="R24" s="164"/>
      <c r="S24" s="79" t="b">
        <f t="shared" si="0"/>
        <v>1</v>
      </c>
      <c r="T24" s="79">
        <f t="shared" si="1"/>
        <v>0</v>
      </c>
      <c r="U24" s="80" t="b">
        <f t="shared" si="2"/>
        <v>1</v>
      </c>
      <c r="V24" s="80" t="b">
        <f t="shared" si="3"/>
        <v>1</v>
      </c>
      <c r="W24" s="80" t="b">
        <f t="shared" si="4"/>
        <v>1</v>
      </c>
      <c r="X24" s="80" t="b">
        <f t="shared" si="5"/>
        <v>1</v>
      </c>
      <c r="Y24" s="79" t="b">
        <f t="shared" si="6"/>
        <v>1</v>
      </c>
      <c r="Z24" s="79">
        <f t="shared" si="7"/>
        <v>0</v>
      </c>
      <c r="AA24" s="80" t="b">
        <f t="shared" si="8"/>
        <v>1</v>
      </c>
      <c r="AB24" s="80" t="b">
        <f t="shared" si="9"/>
        <v>1</v>
      </c>
      <c r="AC24" s="80" t="b">
        <f t="shared" si="10"/>
        <v>1</v>
      </c>
      <c r="AD24" s="80" t="b">
        <f t="shared" si="11"/>
        <v>1</v>
      </c>
      <c r="AE24" s="81" t="b">
        <f t="shared" si="12"/>
        <v>1</v>
      </c>
      <c r="AF24" s="81" t="b">
        <f t="shared" si="13"/>
        <v>1</v>
      </c>
    </row>
    <row r="25" spans="2:32" s="72" customFormat="1" ht="15" customHeight="1">
      <c r="B25" s="165"/>
      <c r="C25" s="162"/>
      <c r="D25" s="163"/>
      <c r="E25" s="162"/>
      <c r="F25" s="163"/>
      <c r="G25" s="162"/>
      <c r="H25" s="164"/>
      <c r="I25" s="76"/>
      <c r="J25" s="165"/>
      <c r="K25" s="166"/>
      <c r="L25" s="163"/>
      <c r="M25" s="162"/>
      <c r="N25" s="163"/>
      <c r="O25" s="76"/>
      <c r="P25" s="164"/>
      <c r="Q25" s="169"/>
      <c r="R25" s="164"/>
      <c r="S25" s="79" t="b">
        <f t="shared" si="0"/>
        <v>1</v>
      </c>
      <c r="T25" s="79">
        <f t="shared" si="1"/>
        <v>0</v>
      </c>
      <c r="U25" s="80" t="b">
        <f t="shared" si="2"/>
        <v>1</v>
      </c>
      <c r="V25" s="80" t="b">
        <f t="shared" si="3"/>
        <v>1</v>
      </c>
      <c r="W25" s="80" t="b">
        <f t="shared" si="4"/>
        <v>1</v>
      </c>
      <c r="X25" s="80" t="b">
        <f t="shared" si="5"/>
        <v>1</v>
      </c>
      <c r="Y25" s="79" t="b">
        <f t="shared" si="6"/>
        <v>1</v>
      </c>
      <c r="Z25" s="79">
        <f t="shared" si="7"/>
        <v>0</v>
      </c>
      <c r="AA25" s="80" t="b">
        <f t="shared" si="8"/>
        <v>1</v>
      </c>
      <c r="AB25" s="80" t="b">
        <f t="shared" si="9"/>
        <v>1</v>
      </c>
      <c r="AC25" s="80" t="b">
        <f t="shared" si="10"/>
        <v>1</v>
      </c>
      <c r="AD25" s="80" t="b">
        <f t="shared" si="11"/>
        <v>1</v>
      </c>
      <c r="AE25" s="81" t="b">
        <f t="shared" si="12"/>
        <v>1</v>
      </c>
      <c r="AF25" s="81" t="b">
        <f t="shared" si="13"/>
        <v>1</v>
      </c>
    </row>
    <row r="26" spans="2:32" s="72" customFormat="1" ht="15" customHeight="1">
      <c r="B26" s="165"/>
      <c r="C26" s="162"/>
      <c r="D26" s="163"/>
      <c r="E26" s="162"/>
      <c r="F26" s="163"/>
      <c r="G26" s="162"/>
      <c r="H26" s="164"/>
      <c r="I26" s="76"/>
      <c r="J26" s="165"/>
      <c r="K26" s="166"/>
      <c r="L26" s="163"/>
      <c r="M26" s="162"/>
      <c r="N26" s="163"/>
      <c r="O26" s="76"/>
      <c r="P26" s="164"/>
      <c r="Q26" s="169"/>
      <c r="R26" s="164"/>
      <c r="S26" s="79" t="b">
        <f t="shared" si="0"/>
        <v>1</v>
      </c>
      <c r="T26" s="79">
        <f t="shared" si="1"/>
        <v>0</v>
      </c>
      <c r="U26" s="80" t="b">
        <f t="shared" si="2"/>
        <v>1</v>
      </c>
      <c r="V26" s="80" t="b">
        <f t="shared" si="3"/>
        <v>1</v>
      </c>
      <c r="W26" s="80" t="b">
        <f t="shared" si="4"/>
        <v>1</v>
      </c>
      <c r="X26" s="80" t="b">
        <f t="shared" si="5"/>
        <v>1</v>
      </c>
      <c r="Y26" s="79" t="b">
        <f t="shared" si="6"/>
        <v>1</v>
      </c>
      <c r="Z26" s="79">
        <f t="shared" si="7"/>
        <v>0</v>
      </c>
      <c r="AA26" s="80" t="b">
        <f t="shared" si="8"/>
        <v>1</v>
      </c>
      <c r="AB26" s="80" t="b">
        <f t="shared" si="9"/>
        <v>1</v>
      </c>
      <c r="AC26" s="80" t="b">
        <f t="shared" si="10"/>
        <v>1</v>
      </c>
      <c r="AD26" s="80" t="b">
        <f t="shared" si="11"/>
        <v>1</v>
      </c>
      <c r="AE26" s="81" t="b">
        <f t="shared" si="12"/>
        <v>1</v>
      </c>
      <c r="AF26" s="81" t="b">
        <f t="shared" si="13"/>
        <v>1</v>
      </c>
    </row>
    <row r="27" spans="2:32" s="72" customFormat="1" ht="15" customHeight="1">
      <c r="B27" s="165"/>
      <c r="C27" s="162"/>
      <c r="D27" s="163"/>
      <c r="E27" s="162"/>
      <c r="F27" s="163"/>
      <c r="G27" s="162"/>
      <c r="H27" s="164"/>
      <c r="I27" s="76"/>
      <c r="J27" s="165"/>
      <c r="K27" s="166"/>
      <c r="L27" s="163"/>
      <c r="M27" s="162"/>
      <c r="N27" s="163"/>
      <c r="O27" s="76"/>
      <c r="P27" s="164"/>
      <c r="Q27" s="169"/>
      <c r="R27" s="164"/>
      <c r="S27" s="79" t="b">
        <f t="shared" si="0"/>
        <v>1</v>
      </c>
      <c r="T27" s="79">
        <f t="shared" si="1"/>
        <v>0</v>
      </c>
      <c r="U27" s="80" t="b">
        <f t="shared" si="2"/>
        <v>1</v>
      </c>
      <c r="V27" s="80" t="b">
        <f t="shared" si="3"/>
        <v>1</v>
      </c>
      <c r="W27" s="80" t="b">
        <f t="shared" si="4"/>
        <v>1</v>
      </c>
      <c r="X27" s="80" t="b">
        <f t="shared" si="5"/>
        <v>1</v>
      </c>
      <c r="Y27" s="79" t="b">
        <f t="shared" si="6"/>
        <v>1</v>
      </c>
      <c r="Z27" s="79">
        <f t="shared" si="7"/>
        <v>0</v>
      </c>
      <c r="AA27" s="80" t="b">
        <f t="shared" si="8"/>
        <v>1</v>
      </c>
      <c r="AB27" s="80" t="b">
        <f t="shared" si="9"/>
        <v>1</v>
      </c>
      <c r="AC27" s="80" t="b">
        <f t="shared" si="10"/>
        <v>1</v>
      </c>
      <c r="AD27" s="80" t="b">
        <f t="shared" si="11"/>
        <v>1</v>
      </c>
      <c r="AE27" s="81" t="b">
        <f t="shared" si="12"/>
        <v>1</v>
      </c>
      <c r="AF27" s="81" t="b">
        <f t="shared" si="13"/>
        <v>1</v>
      </c>
    </row>
    <row r="28" spans="2:32" s="72" customFormat="1" ht="15" customHeight="1">
      <c r="B28" s="165"/>
      <c r="C28" s="162"/>
      <c r="D28" s="163"/>
      <c r="E28" s="162"/>
      <c r="F28" s="163"/>
      <c r="G28" s="162"/>
      <c r="H28" s="164"/>
      <c r="I28" s="76"/>
      <c r="J28" s="165"/>
      <c r="K28" s="166"/>
      <c r="L28" s="163"/>
      <c r="M28" s="162"/>
      <c r="N28" s="163"/>
      <c r="O28" s="76"/>
      <c r="P28" s="164"/>
      <c r="Q28" s="169"/>
      <c r="R28" s="164"/>
      <c r="S28" s="79" t="b">
        <f t="shared" si="0"/>
        <v>1</v>
      </c>
      <c r="T28" s="79">
        <f t="shared" si="1"/>
        <v>0</v>
      </c>
      <c r="U28" s="80" t="b">
        <f t="shared" si="2"/>
        <v>1</v>
      </c>
      <c r="V28" s="80" t="b">
        <f t="shared" si="3"/>
        <v>1</v>
      </c>
      <c r="W28" s="80" t="b">
        <f t="shared" si="4"/>
        <v>1</v>
      </c>
      <c r="X28" s="80" t="b">
        <f t="shared" si="5"/>
        <v>1</v>
      </c>
      <c r="Y28" s="79" t="b">
        <f t="shared" si="6"/>
        <v>1</v>
      </c>
      <c r="Z28" s="79">
        <f t="shared" si="7"/>
        <v>0</v>
      </c>
      <c r="AA28" s="80" t="b">
        <f t="shared" si="8"/>
        <v>1</v>
      </c>
      <c r="AB28" s="80" t="b">
        <f t="shared" si="9"/>
        <v>1</v>
      </c>
      <c r="AC28" s="80" t="b">
        <f t="shared" si="10"/>
        <v>1</v>
      </c>
      <c r="AD28" s="80" t="b">
        <f t="shared" si="11"/>
        <v>1</v>
      </c>
      <c r="AE28" s="81" t="b">
        <f t="shared" si="12"/>
        <v>1</v>
      </c>
      <c r="AF28" s="81" t="b">
        <f t="shared" si="13"/>
        <v>1</v>
      </c>
    </row>
    <row r="29" spans="2:32" s="72" customFormat="1" ht="15" customHeight="1">
      <c r="B29" s="73"/>
      <c r="C29" s="76"/>
      <c r="D29" s="76"/>
      <c r="E29" s="76"/>
      <c r="F29" s="155"/>
      <c r="G29" s="155"/>
      <c r="H29" s="170"/>
      <c r="I29" s="76"/>
      <c r="J29" s="76"/>
      <c r="K29" s="76"/>
      <c r="L29" s="76"/>
      <c r="M29" s="76"/>
      <c r="N29" s="155"/>
      <c r="O29" s="155"/>
      <c r="P29" s="170"/>
      <c r="Q29" s="170"/>
      <c r="R29" s="171"/>
      <c r="S29" s="79">
        <f>COUNTIF(S14:S28,FALSE)</f>
        <v>0</v>
      </c>
      <c r="T29" s="172"/>
      <c r="U29" s="172"/>
      <c r="V29" s="172"/>
      <c r="W29" s="82"/>
      <c r="X29" s="82"/>
      <c r="Y29" s="79">
        <f>COUNTIF(Y14:Y28,FALSE)</f>
        <v>0</v>
      </c>
      <c r="Z29" s="82"/>
      <c r="AA29" s="82"/>
      <c r="AB29" s="82"/>
      <c r="AC29" s="82"/>
      <c r="AD29" s="82"/>
      <c r="AE29" s="82">
        <f>COUNTIF(AE14:AE28,FALSE)</f>
        <v>0</v>
      </c>
      <c r="AF29" s="82">
        <f>COUNTIF(AF14:AF28,FALSE)</f>
        <v>0</v>
      </c>
    </row>
    <row r="30" spans="2:32" s="83" customFormat="1" ht="21.75" customHeight="1">
      <c r="C30" s="84"/>
      <c r="D30" s="84"/>
      <c r="E30" s="84"/>
      <c r="F30" s="280"/>
      <c r="G30" s="280"/>
      <c r="H30" s="280"/>
      <c r="I30" s="84"/>
      <c r="J30" s="84"/>
      <c r="K30" s="84"/>
      <c r="L30" s="84"/>
      <c r="M30" s="281"/>
      <c r="N30" s="281"/>
      <c r="O30" s="151"/>
      <c r="P30" s="152"/>
      <c r="Q30" s="152"/>
      <c r="R30" s="82"/>
    </row>
    <row r="31" spans="2:32" ht="20.85" customHeight="1"/>
    <row r="32" spans="2:32" ht="20.85" customHeight="1"/>
    <row r="33" spans="1:30" ht="20.85" customHeight="1">
      <c r="A33" s="14" t="str">
        <f ca="1">MID(CELL("filename",A3),FIND("]",CELL("filename",A3))+1,256)</f>
        <v>560</v>
      </c>
      <c r="B33" s="202" t="s">
        <v>763</v>
      </c>
    </row>
    <row r="34" spans="1:30" ht="20.85" customHeight="1">
      <c r="A34" s="14" t="s">
        <v>86</v>
      </c>
      <c r="B34" s="201" t="s">
        <v>748</v>
      </c>
    </row>
    <row r="35" spans="1:30" ht="20.85" customHeight="1">
      <c r="A35" s="14" t="s">
        <v>87</v>
      </c>
      <c r="B35" s="14" t="str">
        <f t="shared" ref="B35:B43" ca="1" si="14">IF(ISNA(INDEX(ErrorTable,MATCH($A$33&amp;$A35&amp;FALSE,ErrorKey,0),6)),"",INDEX(ErrorTable,MATCH($A$33&amp;$A35&amp;FALSE,ErrorKey,0),6))</f>
        <v/>
      </c>
    </row>
    <row r="36" spans="1:30" ht="20.85" customHeight="1">
      <c r="A36" s="14" t="s">
        <v>88</v>
      </c>
      <c r="B36" s="14" t="str">
        <f t="shared" ca="1" si="14"/>
        <v/>
      </c>
    </row>
    <row r="37" spans="1:30" ht="20.85" customHeight="1">
      <c r="A37" s="14" t="s">
        <v>90</v>
      </c>
      <c r="B37" s="14" t="str">
        <f t="shared" ca="1" si="14"/>
        <v/>
      </c>
      <c r="F37" s="69" t="s">
        <v>241</v>
      </c>
      <c r="N37" s="69" t="s">
        <v>241</v>
      </c>
      <c r="R37" s="69" t="s">
        <v>241</v>
      </c>
    </row>
    <row r="38" spans="1:30" ht="20.85" customHeight="1">
      <c r="A38" s="14" t="s">
        <v>91</v>
      </c>
      <c r="B38" s="14" t="str">
        <f t="shared" ca="1" si="14"/>
        <v/>
      </c>
    </row>
    <row r="39" spans="1:30" ht="20.85" customHeight="1">
      <c r="A39" s="14" t="s">
        <v>92</v>
      </c>
      <c r="B39" s="14" t="str">
        <f t="shared" ca="1" si="14"/>
        <v/>
      </c>
    </row>
    <row r="40" spans="1:30" ht="20.85" customHeight="1">
      <c r="A40" s="14" t="s">
        <v>93</v>
      </c>
      <c r="B40" s="14" t="str">
        <f t="shared" ca="1" si="14"/>
        <v/>
      </c>
    </row>
    <row r="41" spans="1:30" ht="20.85" customHeight="1">
      <c r="A41" s="14" t="s">
        <v>94</v>
      </c>
      <c r="B41" s="14" t="str">
        <f t="shared" ca="1" si="14"/>
        <v/>
      </c>
    </row>
    <row r="42" spans="1:30" ht="20.85" customHeight="1">
      <c r="A42" s="14" t="s">
        <v>95</v>
      </c>
      <c r="B42" s="14" t="str">
        <f t="shared" ca="1" si="14"/>
        <v/>
      </c>
    </row>
    <row r="43" spans="1:30" ht="20.85" customHeight="1">
      <c r="A43" s="14" t="s">
        <v>96</v>
      </c>
      <c r="B43" s="14" t="str">
        <f t="shared" ca="1" si="14"/>
        <v/>
      </c>
    </row>
    <row r="44" spans="1:30" ht="20.85" customHeight="1">
      <c r="F44" s="69" t="s">
        <v>241</v>
      </c>
    </row>
    <row r="45" spans="1:30" ht="20.85" customHeight="1"/>
    <row r="46" spans="1:30" ht="20.85" customHeight="1"/>
    <row r="47" spans="1:30" ht="20.85" customHeight="1">
      <c r="F47" s="89" t="s">
        <v>241</v>
      </c>
      <c r="G47" s="89"/>
      <c r="M47" s="89"/>
      <c r="N47" s="90" t="s">
        <v>241</v>
      </c>
      <c r="O47" s="90"/>
      <c r="R47" s="91" t="s">
        <v>241</v>
      </c>
      <c r="S47" s="91"/>
      <c r="T47" s="91"/>
      <c r="U47" s="91"/>
      <c r="V47" s="91"/>
      <c r="W47" s="91"/>
      <c r="X47" s="91"/>
      <c r="Y47" s="91"/>
      <c r="Z47" s="91"/>
      <c r="AA47" s="91"/>
      <c r="AB47" s="91"/>
      <c r="AC47" s="91"/>
      <c r="AD47" s="91"/>
    </row>
  </sheetData>
  <sheetProtection formatColumns="0" formatRows="0"/>
  <dataConsolidate/>
  <mergeCells count="13">
    <mergeCell ref="F30:H30"/>
    <mergeCell ref="M30:N30"/>
    <mergeCell ref="O6:R6"/>
    <mergeCell ref="O5:V5"/>
    <mergeCell ref="E5:J5"/>
    <mergeCell ref="E6:J6"/>
    <mergeCell ref="E7:J7"/>
    <mergeCell ref="AK1:AK3"/>
    <mergeCell ref="B3:R3"/>
    <mergeCell ref="B1:R1"/>
    <mergeCell ref="B10:H10"/>
    <mergeCell ref="J10:P10"/>
    <mergeCell ref="B2:R2"/>
  </mergeCells>
  <conditionalFormatting sqref="S1:AD4">
    <cfRule type="cellIs" dxfId="1" priority="3" stopIfTrue="1" operator="equal">
      <formula>"na"</formula>
    </cfRule>
  </conditionalFormatting>
  <conditionalFormatting sqref="AK1:AK3">
    <cfRule type="cellIs" dxfId="0" priority="1" stopIfTrue="1" operator="equal">
      <formula>"na"</formula>
    </cfRule>
  </conditionalFormatting>
  <dataValidations count="2">
    <dataValidation type="textLength" operator="equal" allowBlank="1" showInputMessage="1" showErrorMessage="1" errorTitle="Invalid data!" error="Company number must be 4 digits." sqref="B14:B28 IY14:IY28 SU14:SU28 ACQ14:ACQ28 AMM14:AMM28 AWI14:AWI28 BGE14:BGE28 BQA14:BQA28 BZW14:BZW28 CJS14:CJS28 CTO14:CTO28 DDK14:DDK28 DNG14:DNG28 DXC14:DXC28 EGY14:EGY28 EQU14:EQU28 FAQ14:FAQ28 FKM14:FKM28 FUI14:FUI28 GEE14:GEE28 GOA14:GOA28 GXW14:GXW28 HHS14:HHS28 HRO14:HRO28 IBK14:IBK28 ILG14:ILG28 IVC14:IVC28 JEY14:JEY28 JOU14:JOU28 JYQ14:JYQ28 KIM14:KIM28 KSI14:KSI28 LCE14:LCE28 LMA14:LMA28 LVW14:LVW28 MFS14:MFS28 MPO14:MPO28 MZK14:MZK28 NJG14:NJG28 NTC14:NTC28 OCY14:OCY28 OMU14:OMU28 OWQ14:OWQ28 PGM14:PGM28 PQI14:PQI28 QAE14:QAE28 QKA14:QKA28 QTW14:QTW28 RDS14:RDS28 RNO14:RNO28 RXK14:RXK28 SHG14:SHG28 SRC14:SRC28 TAY14:TAY28 TKU14:TKU28 TUQ14:TUQ28 UEM14:UEM28 UOI14:UOI28 UYE14:UYE28 VIA14:VIA28 VRW14:VRW28 WBS14:WBS28 WLO14:WLO28 WVK14:WVK28 B65545:B65559 IY65545:IY65559 SU65545:SU65559 ACQ65545:ACQ65559 AMM65545:AMM65559 AWI65545:AWI65559 BGE65545:BGE65559 BQA65545:BQA65559 BZW65545:BZW65559 CJS65545:CJS65559 CTO65545:CTO65559 DDK65545:DDK65559 DNG65545:DNG65559 DXC65545:DXC65559 EGY65545:EGY65559 EQU65545:EQU65559 FAQ65545:FAQ65559 FKM65545:FKM65559 FUI65545:FUI65559 GEE65545:GEE65559 GOA65545:GOA65559 GXW65545:GXW65559 HHS65545:HHS65559 HRO65545:HRO65559 IBK65545:IBK65559 ILG65545:ILG65559 IVC65545:IVC65559 JEY65545:JEY65559 JOU65545:JOU65559 JYQ65545:JYQ65559 KIM65545:KIM65559 KSI65545:KSI65559 LCE65545:LCE65559 LMA65545:LMA65559 LVW65545:LVW65559 MFS65545:MFS65559 MPO65545:MPO65559 MZK65545:MZK65559 NJG65545:NJG65559 NTC65545:NTC65559 OCY65545:OCY65559 OMU65545:OMU65559 OWQ65545:OWQ65559 PGM65545:PGM65559 PQI65545:PQI65559 QAE65545:QAE65559 QKA65545:QKA65559 QTW65545:QTW65559 RDS65545:RDS65559 RNO65545:RNO65559 RXK65545:RXK65559 SHG65545:SHG65559 SRC65545:SRC65559 TAY65545:TAY65559 TKU65545:TKU65559 TUQ65545:TUQ65559 UEM65545:UEM65559 UOI65545:UOI65559 UYE65545:UYE65559 VIA65545:VIA65559 VRW65545:VRW65559 WBS65545:WBS65559 WLO65545:WLO65559 WVK65545:WVK65559 B131081:B131095 IY131081:IY131095 SU131081:SU131095 ACQ131081:ACQ131095 AMM131081:AMM131095 AWI131081:AWI131095 BGE131081:BGE131095 BQA131081:BQA131095 BZW131081:BZW131095 CJS131081:CJS131095 CTO131081:CTO131095 DDK131081:DDK131095 DNG131081:DNG131095 DXC131081:DXC131095 EGY131081:EGY131095 EQU131081:EQU131095 FAQ131081:FAQ131095 FKM131081:FKM131095 FUI131081:FUI131095 GEE131081:GEE131095 GOA131081:GOA131095 GXW131081:GXW131095 HHS131081:HHS131095 HRO131081:HRO131095 IBK131081:IBK131095 ILG131081:ILG131095 IVC131081:IVC131095 JEY131081:JEY131095 JOU131081:JOU131095 JYQ131081:JYQ131095 KIM131081:KIM131095 KSI131081:KSI131095 LCE131081:LCE131095 LMA131081:LMA131095 LVW131081:LVW131095 MFS131081:MFS131095 MPO131081:MPO131095 MZK131081:MZK131095 NJG131081:NJG131095 NTC131081:NTC131095 OCY131081:OCY131095 OMU131081:OMU131095 OWQ131081:OWQ131095 PGM131081:PGM131095 PQI131081:PQI131095 QAE131081:QAE131095 QKA131081:QKA131095 QTW131081:QTW131095 RDS131081:RDS131095 RNO131081:RNO131095 RXK131081:RXK131095 SHG131081:SHG131095 SRC131081:SRC131095 TAY131081:TAY131095 TKU131081:TKU131095 TUQ131081:TUQ131095 UEM131081:UEM131095 UOI131081:UOI131095 UYE131081:UYE131095 VIA131081:VIA131095 VRW131081:VRW131095 WBS131081:WBS131095 WLO131081:WLO131095 WVK131081:WVK131095 B196617:B196631 IY196617:IY196631 SU196617:SU196631 ACQ196617:ACQ196631 AMM196617:AMM196631 AWI196617:AWI196631 BGE196617:BGE196631 BQA196617:BQA196631 BZW196617:BZW196631 CJS196617:CJS196631 CTO196617:CTO196631 DDK196617:DDK196631 DNG196617:DNG196631 DXC196617:DXC196631 EGY196617:EGY196631 EQU196617:EQU196631 FAQ196617:FAQ196631 FKM196617:FKM196631 FUI196617:FUI196631 GEE196617:GEE196631 GOA196617:GOA196631 GXW196617:GXW196631 HHS196617:HHS196631 HRO196617:HRO196631 IBK196617:IBK196631 ILG196617:ILG196631 IVC196617:IVC196631 JEY196617:JEY196631 JOU196617:JOU196631 JYQ196617:JYQ196631 KIM196617:KIM196631 KSI196617:KSI196631 LCE196617:LCE196631 LMA196617:LMA196631 LVW196617:LVW196631 MFS196617:MFS196631 MPO196617:MPO196631 MZK196617:MZK196631 NJG196617:NJG196631 NTC196617:NTC196631 OCY196617:OCY196631 OMU196617:OMU196631 OWQ196617:OWQ196631 PGM196617:PGM196631 PQI196617:PQI196631 QAE196617:QAE196631 QKA196617:QKA196631 QTW196617:QTW196631 RDS196617:RDS196631 RNO196617:RNO196631 RXK196617:RXK196631 SHG196617:SHG196631 SRC196617:SRC196631 TAY196617:TAY196631 TKU196617:TKU196631 TUQ196617:TUQ196631 UEM196617:UEM196631 UOI196617:UOI196631 UYE196617:UYE196631 VIA196617:VIA196631 VRW196617:VRW196631 WBS196617:WBS196631 WLO196617:WLO196631 WVK196617:WVK196631 B262153:B262167 IY262153:IY262167 SU262153:SU262167 ACQ262153:ACQ262167 AMM262153:AMM262167 AWI262153:AWI262167 BGE262153:BGE262167 BQA262153:BQA262167 BZW262153:BZW262167 CJS262153:CJS262167 CTO262153:CTO262167 DDK262153:DDK262167 DNG262153:DNG262167 DXC262153:DXC262167 EGY262153:EGY262167 EQU262153:EQU262167 FAQ262153:FAQ262167 FKM262153:FKM262167 FUI262153:FUI262167 GEE262153:GEE262167 GOA262153:GOA262167 GXW262153:GXW262167 HHS262153:HHS262167 HRO262153:HRO262167 IBK262153:IBK262167 ILG262153:ILG262167 IVC262153:IVC262167 JEY262153:JEY262167 JOU262153:JOU262167 JYQ262153:JYQ262167 KIM262153:KIM262167 KSI262153:KSI262167 LCE262153:LCE262167 LMA262153:LMA262167 LVW262153:LVW262167 MFS262153:MFS262167 MPO262153:MPO262167 MZK262153:MZK262167 NJG262153:NJG262167 NTC262153:NTC262167 OCY262153:OCY262167 OMU262153:OMU262167 OWQ262153:OWQ262167 PGM262153:PGM262167 PQI262153:PQI262167 QAE262153:QAE262167 QKA262153:QKA262167 QTW262153:QTW262167 RDS262153:RDS262167 RNO262153:RNO262167 RXK262153:RXK262167 SHG262153:SHG262167 SRC262153:SRC262167 TAY262153:TAY262167 TKU262153:TKU262167 TUQ262153:TUQ262167 UEM262153:UEM262167 UOI262153:UOI262167 UYE262153:UYE262167 VIA262153:VIA262167 VRW262153:VRW262167 WBS262153:WBS262167 WLO262153:WLO262167 WVK262153:WVK262167 B327689:B327703 IY327689:IY327703 SU327689:SU327703 ACQ327689:ACQ327703 AMM327689:AMM327703 AWI327689:AWI327703 BGE327689:BGE327703 BQA327689:BQA327703 BZW327689:BZW327703 CJS327689:CJS327703 CTO327689:CTO327703 DDK327689:DDK327703 DNG327689:DNG327703 DXC327689:DXC327703 EGY327689:EGY327703 EQU327689:EQU327703 FAQ327689:FAQ327703 FKM327689:FKM327703 FUI327689:FUI327703 GEE327689:GEE327703 GOA327689:GOA327703 GXW327689:GXW327703 HHS327689:HHS327703 HRO327689:HRO327703 IBK327689:IBK327703 ILG327689:ILG327703 IVC327689:IVC327703 JEY327689:JEY327703 JOU327689:JOU327703 JYQ327689:JYQ327703 KIM327689:KIM327703 KSI327689:KSI327703 LCE327689:LCE327703 LMA327689:LMA327703 LVW327689:LVW327703 MFS327689:MFS327703 MPO327689:MPO327703 MZK327689:MZK327703 NJG327689:NJG327703 NTC327689:NTC327703 OCY327689:OCY327703 OMU327689:OMU327703 OWQ327689:OWQ327703 PGM327689:PGM327703 PQI327689:PQI327703 QAE327689:QAE327703 QKA327689:QKA327703 QTW327689:QTW327703 RDS327689:RDS327703 RNO327689:RNO327703 RXK327689:RXK327703 SHG327689:SHG327703 SRC327689:SRC327703 TAY327689:TAY327703 TKU327689:TKU327703 TUQ327689:TUQ327703 UEM327689:UEM327703 UOI327689:UOI327703 UYE327689:UYE327703 VIA327689:VIA327703 VRW327689:VRW327703 WBS327689:WBS327703 WLO327689:WLO327703 WVK327689:WVK327703 B393225:B393239 IY393225:IY393239 SU393225:SU393239 ACQ393225:ACQ393239 AMM393225:AMM393239 AWI393225:AWI393239 BGE393225:BGE393239 BQA393225:BQA393239 BZW393225:BZW393239 CJS393225:CJS393239 CTO393225:CTO393239 DDK393225:DDK393239 DNG393225:DNG393239 DXC393225:DXC393239 EGY393225:EGY393239 EQU393225:EQU393239 FAQ393225:FAQ393239 FKM393225:FKM393239 FUI393225:FUI393239 GEE393225:GEE393239 GOA393225:GOA393239 GXW393225:GXW393239 HHS393225:HHS393239 HRO393225:HRO393239 IBK393225:IBK393239 ILG393225:ILG393239 IVC393225:IVC393239 JEY393225:JEY393239 JOU393225:JOU393239 JYQ393225:JYQ393239 KIM393225:KIM393239 KSI393225:KSI393239 LCE393225:LCE393239 LMA393225:LMA393239 LVW393225:LVW393239 MFS393225:MFS393239 MPO393225:MPO393239 MZK393225:MZK393239 NJG393225:NJG393239 NTC393225:NTC393239 OCY393225:OCY393239 OMU393225:OMU393239 OWQ393225:OWQ393239 PGM393225:PGM393239 PQI393225:PQI393239 QAE393225:QAE393239 QKA393225:QKA393239 QTW393225:QTW393239 RDS393225:RDS393239 RNO393225:RNO393239 RXK393225:RXK393239 SHG393225:SHG393239 SRC393225:SRC393239 TAY393225:TAY393239 TKU393225:TKU393239 TUQ393225:TUQ393239 UEM393225:UEM393239 UOI393225:UOI393239 UYE393225:UYE393239 VIA393225:VIA393239 VRW393225:VRW393239 WBS393225:WBS393239 WLO393225:WLO393239 WVK393225:WVK393239 B458761:B458775 IY458761:IY458775 SU458761:SU458775 ACQ458761:ACQ458775 AMM458761:AMM458775 AWI458761:AWI458775 BGE458761:BGE458775 BQA458761:BQA458775 BZW458761:BZW458775 CJS458761:CJS458775 CTO458761:CTO458775 DDK458761:DDK458775 DNG458761:DNG458775 DXC458761:DXC458775 EGY458761:EGY458775 EQU458761:EQU458775 FAQ458761:FAQ458775 FKM458761:FKM458775 FUI458761:FUI458775 GEE458761:GEE458775 GOA458761:GOA458775 GXW458761:GXW458775 HHS458761:HHS458775 HRO458761:HRO458775 IBK458761:IBK458775 ILG458761:ILG458775 IVC458761:IVC458775 JEY458761:JEY458775 JOU458761:JOU458775 JYQ458761:JYQ458775 KIM458761:KIM458775 KSI458761:KSI458775 LCE458761:LCE458775 LMA458761:LMA458775 LVW458761:LVW458775 MFS458761:MFS458775 MPO458761:MPO458775 MZK458761:MZK458775 NJG458761:NJG458775 NTC458761:NTC458775 OCY458761:OCY458775 OMU458761:OMU458775 OWQ458761:OWQ458775 PGM458761:PGM458775 PQI458761:PQI458775 QAE458761:QAE458775 QKA458761:QKA458775 QTW458761:QTW458775 RDS458761:RDS458775 RNO458761:RNO458775 RXK458761:RXK458775 SHG458761:SHG458775 SRC458761:SRC458775 TAY458761:TAY458775 TKU458761:TKU458775 TUQ458761:TUQ458775 UEM458761:UEM458775 UOI458761:UOI458775 UYE458761:UYE458775 VIA458761:VIA458775 VRW458761:VRW458775 WBS458761:WBS458775 WLO458761:WLO458775 WVK458761:WVK458775 B524297:B524311 IY524297:IY524311 SU524297:SU524311 ACQ524297:ACQ524311 AMM524297:AMM524311 AWI524297:AWI524311 BGE524297:BGE524311 BQA524297:BQA524311 BZW524297:BZW524311 CJS524297:CJS524311 CTO524297:CTO524311 DDK524297:DDK524311 DNG524297:DNG524311 DXC524297:DXC524311 EGY524297:EGY524311 EQU524297:EQU524311 FAQ524297:FAQ524311 FKM524297:FKM524311 FUI524297:FUI524311 GEE524297:GEE524311 GOA524297:GOA524311 GXW524297:GXW524311 HHS524297:HHS524311 HRO524297:HRO524311 IBK524297:IBK524311 ILG524297:ILG524311 IVC524297:IVC524311 JEY524297:JEY524311 JOU524297:JOU524311 JYQ524297:JYQ524311 KIM524297:KIM524311 KSI524297:KSI524311 LCE524297:LCE524311 LMA524297:LMA524311 LVW524297:LVW524311 MFS524297:MFS524311 MPO524297:MPO524311 MZK524297:MZK524311 NJG524297:NJG524311 NTC524297:NTC524311 OCY524297:OCY524311 OMU524297:OMU524311 OWQ524297:OWQ524311 PGM524297:PGM524311 PQI524297:PQI524311 QAE524297:QAE524311 QKA524297:QKA524311 QTW524297:QTW524311 RDS524297:RDS524311 RNO524297:RNO524311 RXK524297:RXK524311 SHG524297:SHG524311 SRC524297:SRC524311 TAY524297:TAY524311 TKU524297:TKU524311 TUQ524297:TUQ524311 UEM524297:UEM524311 UOI524297:UOI524311 UYE524297:UYE524311 VIA524297:VIA524311 VRW524297:VRW524311 WBS524297:WBS524311 WLO524297:WLO524311 WVK524297:WVK524311 B589833:B589847 IY589833:IY589847 SU589833:SU589847 ACQ589833:ACQ589847 AMM589833:AMM589847 AWI589833:AWI589847 BGE589833:BGE589847 BQA589833:BQA589847 BZW589833:BZW589847 CJS589833:CJS589847 CTO589833:CTO589847 DDK589833:DDK589847 DNG589833:DNG589847 DXC589833:DXC589847 EGY589833:EGY589847 EQU589833:EQU589847 FAQ589833:FAQ589847 FKM589833:FKM589847 FUI589833:FUI589847 GEE589833:GEE589847 GOA589833:GOA589847 GXW589833:GXW589847 HHS589833:HHS589847 HRO589833:HRO589847 IBK589833:IBK589847 ILG589833:ILG589847 IVC589833:IVC589847 JEY589833:JEY589847 JOU589833:JOU589847 JYQ589833:JYQ589847 KIM589833:KIM589847 KSI589833:KSI589847 LCE589833:LCE589847 LMA589833:LMA589847 LVW589833:LVW589847 MFS589833:MFS589847 MPO589833:MPO589847 MZK589833:MZK589847 NJG589833:NJG589847 NTC589833:NTC589847 OCY589833:OCY589847 OMU589833:OMU589847 OWQ589833:OWQ589847 PGM589833:PGM589847 PQI589833:PQI589847 QAE589833:QAE589847 QKA589833:QKA589847 QTW589833:QTW589847 RDS589833:RDS589847 RNO589833:RNO589847 RXK589833:RXK589847 SHG589833:SHG589847 SRC589833:SRC589847 TAY589833:TAY589847 TKU589833:TKU589847 TUQ589833:TUQ589847 UEM589833:UEM589847 UOI589833:UOI589847 UYE589833:UYE589847 VIA589833:VIA589847 VRW589833:VRW589847 WBS589833:WBS589847 WLO589833:WLO589847 WVK589833:WVK589847 B655369:B655383 IY655369:IY655383 SU655369:SU655383 ACQ655369:ACQ655383 AMM655369:AMM655383 AWI655369:AWI655383 BGE655369:BGE655383 BQA655369:BQA655383 BZW655369:BZW655383 CJS655369:CJS655383 CTO655369:CTO655383 DDK655369:DDK655383 DNG655369:DNG655383 DXC655369:DXC655383 EGY655369:EGY655383 EQU655369:EQU655383 FAQ655369:FAQ655383 FKM655369:FKM655383 FUI655369:FUI655383 GEE655369:GEE655383 GOA655369:GOA655383 GXW655369:GXW655383 HHS655369:HHS655383 HRO655369:HRO655383 IBK655369:IBK655383 ILG655369:ILG655383 IVC655369:IVC655383 JEY655369:JEY655383 JOU655369:JOU655383 JYQ655369:JYQ655383 KIM655369:KIM655383 KSI655369:KSI655383 LCE655369:LCE655383 LMA655369:LMA655383 LVW655369:LVW655383 MFS655369:MFS655383 MPO655369:MPO655383 MZK655369:MZK655383 NJG655369:NJG655383 NTC655369:NTC655383 OCY655369:OCY655383 OMU655369:OMU655383 OWQ655369:OWQ655383 PGM655369:PGM655383 PQI655369:PQI655383 QAE655369:QAE655383 QKA655369:QKA655383 QTW655369:QTW655383 RDS655369:RDS655383 RNO655369:RNO655383 RXK655369:RXK655383 SHG655369:SHG655383 SRC655369:SRC655383 TAY655369:TAY655383 TKU655369:TKU655383 TUQ655369:TUQ655383 UEM655369:UEM655383 UOI655369:UOI655383 UYE655369:UYE655383 VIA655369:VIA655383 VRW655369:VRW655383 WBS655369:WBS655383 WLO655369:WLO655383 WVK655369:WVK655383 B720905:B720919 IY720905:IY720919 SU720905:SU720919 ACQ720905:ACQ720919 AMM720905:AMM720919 AWI720905:AWI720919 BGE720905:BGE720919 BQA720905:BQA720919 BZW720905:BZW720919 CJS720905:CJS720919 CTO720905:CTO720919 DDK720905:DDK720919 DNG720905:DNG720919 DXC720905:DXC720919 EGY720905:EGY720919 EQU720905:EQU720919 FAQ720905:FAQ720919 FKM720905:FKM720919 FUI720905:FUI720919 GEE720905:GEE720919 GOA720905:GOA720919 GXW720905:GXW720919 HHS720905:HHS720919 HRO720905:HRO720919 IBK720905:IBK720919 ILG720905:ILG720919 IVC720905:IVC720919 JEY720905:JEY720919 JOU720905:JOU720919 JYQ720905:JYQ720919 KIM720905:KIM720919 KSI720905:KSI720919 LCE720905:LCE720919 LMA720905:LMA720919 LVW720905:LVW720919 MFS720905:MFS720919 MPO720905:MPO720919 MZK720905:MZK720919 NJG720905:NJG720919 NTC720905:NTC720919 OCY720905:OCY720919 OMU720905:OMU720919 OWQ720905:OWQ720919 PGM720905:PGM720919 PQI720905:PQI720919 QAE720905:QAE720919 QKA720905:QKA720919 QTW720905:QTW720919 RDS720905:RDS720919 RNO720905:RNO720919 RXK720905:RXK720919 SHG720905:SHG720919 SRC720905:SRC720919 TAY720905:TAY720919 TKU720905:TKU720919 TUQ720905:TUQ720919 UEM720905:UEM720919 UOI720905:UOI720919 UYE720905:UYE720919 VIA720905:VIA720919 VRW720905:VRW720919 WBS720905:WBS720919 WLO720905:WLO720919 WVK720905:WVK720919 B786441:B786455 IY786441:IY786455 SU786441:SU786455 ACQ786441:ACQ786455 AMM786441:AMM786455 AWI786441:AWI786455 BGE786441:BGE786455 BQA786441:BQA786455 BZW786441:BZW786455 CJS786441:CJS786455 CTO786441:CTO786455 DDK786441:DDK786455 DNG786441:DNG786455 DXC786441:DXC786455 EGY786441:EGY786455 EQU786441:EQU786455 FAQ786441:FAQ786455 FKM786441:FKM786455 FUI786441:FUI786455 GEE786441:GEE786455 GOA786441:GOA786455 GXW786441:GXW786455 HHS786441:HHS786455 HRO786441:HRO786455 IBK786441:IBK786455 ILG786441:ILG786455 IVC786441:IVC786455 JEY786441:JEY786455 JOU786441:JOU786455 JYQ786441:JYQ786455 KIM786441:KIM786455 KSI786441:KSI786455 LCE786441:LCE786455 LMA786441:LMA786455 LVW786441:LVW786455 MFS786441:MFS786455 MPO786441:MPO786455 MZK786441:MZK786455 NJG786441:NJG786455 NTC786441:NTC786455 OCY786441:OCY786455 OMU786441:OMU786455 OWQ786441:OWQ786455 PGM786441:PGM786455 PQI786441:PQI786455 QAE786441:QAE786455 QKA786441:QKA786455 QTW786441:QTW786455 RDS786441:RDS786455 RNO786441:RNO786455 RXK786441:RXK786455 SHG786441:SHG786455 SRC786441:SRC786455 TAY786441:TAY786455 TKU786441:TKU786455 TUQ786441:TUQ786455 UEM786441:UEM786455 UOI786441:UOI786455 UYE786441:UYE786455 VIA786441:VIA786455 VRW786441:VRW786455 WBS786441:WBS786455 WLO786441:WLO786455 WVK786441:WVK786455 B851977:B851991 IY851977:IY851991 SU851977:SU851991 ACQ851977:ACQ851991 AMM851977:AMM851991 AWI851977:AWI851991 BGE851977:BGE851991 BQA851977:BQA851991 BZW851977:BZW851991 CJS851977:CJS851991 CTO851977:CTO851991 DDK851977:DDK851991 DNG851977:DNG851991 DXC851977:DXC851991 EGY851977:EGY851991 EQU851977:EQU851991 FAQ851977:FAQ851991 FKM851977:FKM851991 FUI851977:FUI851991 GEE851977:GEE851991 GOA851977:GOA851991 GXW851977:GXW851991 HHS851977:HHS851991 HRO851977:HRO851991 IBK851977:IBK851991 ILG851977:ILG851991 IVC851977:IVC851991 JEY851977:JEY851991 JOU851977:JOU851991 JYQ851977:JYQ851991 KIM851977:KIM851991 KSI851977:KSI851991 LCE851977:LCE851991 LMA851977:LMA851991 LVW851977:LVW851991 MFS851977:MFS851991 MPO851977:MPO851991 MZK851977:MZK851991 NJG851977:NJG851991 NTC851977:NTC851991 OCY851977:OCY851991 OMU851977:OMU851991 OWQ851977:OWQ851991 PGM851977:PGM851991 PQI851977:PQI851991 QAE851977:QAE851991 QKA851977:QKA851991 QTW851977:QTW851991 RDS851977:RDS851991 RNO851977:RNO851991 RXK851977:RXK851991 SHG851977:SHG851991 SRC851977:SRC851991 TAY851977:TAY851991 TKU851977:TKU851991 TUQ851977:TUQ851991 UEM851977:UEM851991 UOI851977:UOI851991 UYE851977:UYE851991 VIA851977:VIA851991 VRW851977:VRW851991 WBS851977:WBS851991 WLO851977:WLO851991 WVK851977:WVK851991 B917513:B917527 IY917513:IY917527 SU917513:SU917527 ACQ917513:ACQ917527 AMM917513:AMM917527 AWI917513:AWI917527 BGE917513:BGE917527 BQA917513:BQA917527 BZW917513:BZW917527 CJS917513:CJS917527 CTO917513:CTO917527 DDK917513:DDK917527 DNG917513:DNG917527 DXC917513:DXC917527 EGY917513:EGY917527 EQU917513:EQU917527 FAQ917513:FAQ917527 FKM917513:FKM917527 FUI917513:FUI917527 GEE917513:GEE917527 GOA917513:GOA917527 GXW917513:GXW917527 HHS917513:HHS917527 HRO917513:HRO917527 IBK917513:IBK917527 ILG917513:ILG917527 IVC917513:IVC917527 JEY917513:JEY917527 JOU917513:JOU917527 JYQ917513:JYQ917527 KIM917513:KIM917527 KSI917513:KSI917527 LCE917513:LCE917527 LMA917513:LMA917527 LVW917513:LVW917527 MFS917513:MFS917527 MPO917513:MPO917527 MZK917513:MZK917527 NJG917513:NJG917527 NTC917513:NTC917527 OCY917513:OCY917527 OMU917513:OMU917527 OWQ917513:OWQ917527 PGM917513:PGM917527 PQI917513:PQI917527 QAE917513:QAE917527 QKA917513:QKA917527 QTW917513:QTW917527 RDS917513:RDS917527 RNO917513:RNO917527 RXK917513:RXK917527 SHG917513:SHG917527 SRC917513:SRC917527 TAY917513:TAY917527 TKU917513:TKU917527 TUQ917513:TUQ917527 UEM917513:UEM917527 UOI917513:UOI917527 UYE917513:UYE917527 VIA917513:VIA917527 VRW917513:VRW917527 WBS917513:WBS917527 WLO917513:WLO917527 WVK917513:WVK917527 B983049:B983063 IY983049:IY983063 SU983049:SU983063 ACQ983049:ACQ983063 AMM983049:AMM983063 AWI983049:AWI983063 BGE983049:BGE983063 BQA983049:BQA983063 BZW983049:BZW983063 CJS983049:CJS983063 CTO983049:CTO983063 DDK983049:DDK983063 DNG983049:DNG983063 DXC983049:DXC983063 EGY983049:EGY983063 EQU983049:EQU983063 FAQ983049:FAQ983063 FKM983049:FKM983063 FUI983049:FUI983063 GEE983049:GEE983063 GOA983049:GOA983063 GXW983049:GXW983063 HHS983049:HHS983063 HRO983049:HRO983063 IBK983049:IBK983063 ILG983049:ILG983063 IVC983049:IVC983063 JEY983049:JEY983063 JOU983049:JOU983063 JYQ983049:JYQ983063 KIM983049:KIM983063 KSI983049:KSI983063 LCE983049:LCE983063 LMA983049:LMA983063 LVW983049:LVW983063 MFS983049:MFS983063 MPO983049:MPO983063 MZK983049:MZK983063 NJG983049:NJG983063 NTC983049:NTC983063 OCY983049:OCY983063 OMU983049:OMU983063 OWQ983049:OWQ983063 PGM983049:PGM983063 PQI983049:PQI983063 QAE983049:QAE983063 QKA983049:QKA983063 QTW983049:QTW983063 RDS983049:RDS983063 RNO983049:RNO983063 RXK983049:RXK983063 SHG983049:SHG983063 SRC983049:SRC983063 TAY983049:TAY983063 TKU983049:TKU983063 TUQ983049:TUQ983063 UEM983049:UEM983063 UOI983049:UOI983063 UYE983049:UYE983063 VIA983049:VIA983063 VRW983049:VRW983063 WBS983049:WBS983063 WLO983049:WLO983063 WVK983049:WVK983063 J14:J28 JG14:JG28 TC14:TC28 ACY14:ACY28 AMU14:AMU28 AWQ14:AWQ28 BGM14:BGM28 BQI14:BQI28 CAE14:CAE28 CKA14:CKA28 CTW14:CTW28 DDS14:DDS28 DNO14:DNO28 DXK14:DXK28 EHG14:EHG28 ERC14:ERC28 FAY14:FAY28 FKU14:FKU28 FUQ14:FUQ28 GEM14:GEM28 GOI14:GOI28 GYE14:GYE28 HIA14:HIA28 HRW14:HRW28 IBS14:IBS28 ILO14:ILO28 IVK14:IVK28 JFG14:JFG28 JPC14:JPC28 JYY14:JYY28 KIU14:KIU28 KSQ14:KSQ28 LCM14:LCM28 LMI14:LMI28 LWE14:LWE28 MGA14:MGA28 MPW14:MPW28 MZS14:MZS28 NJO14:NJO28 NTK14:NTK28 ODG14:ODG28 ONC14:ONC28 OWY14:OWY28 PGU14:PGU28 PQQ14:PQQ28 QAM14:QAM28 QKI14:QKI28 QUE14:QUE28 REA14:REA28 RNW14:RNW28 RXS14:RXS28 SHO14:SHO28 SRK14:SRK28 TBG14:TBG28 TLC14:TLC28 TUY14:TUY28 UEU14:UEU28 UOQ14:UOQ28 UYM14:UYM28 VII14:VII28 VSE14:VSE28 WCA14:WCA28 WLW14:WLW28 WVS14:WVS28 J65545:J65559 JG65545:JG65559 TC65545:TC65559 ACY65545:ACY65559 AMU65545:AMU65559 AWQ65545:AWQ65559 BGM65545:BGM65559 BQI65545:BQI65559 CAE65545:CAE65559 CKA65545:CKA65559 CTW65545:CTW65559 DDS65545:DDS65559 DNO65545:DNO65559 DXK65545:DXK65559 EHG65545:EHG65559 ERC65545:ERC65559 FAY65545:FAY65559 FKU65545:FKU65559 FUQ65545:FUQ65559 GEM65545:GEM65559 GOI65545:GOI65559 GYE65545:GYE65559 HIA65545:HIA65559 HRW65545:HRW65559 IBS65545:IBS65559 ILO65545:ILO65559 IVK65545:IVK65559 JFG65545:JFG65559 JPC65545:JPC65559 JYY65545:JYY65559 KIU65545:KIU65559 KSQ65545:KSQ65559 LCM65545:LCM65559 LMI65545:LMI65559 LWE65545:LWE65559 MGA65545:MGA65559 MPW65545:MPW65559 MZS65545:MZS65559 NJO65545:NJO65559 NTK65545:NTK65559 ODG65545:ODG65559 ONC65545:ONC65559 OWY65545:OWY65559 PGU65545:PGU65559 PQQ65545:PQQ65559 QAM65545:QAM65559 QKI65545:QKI65559 QUE65545:QUE65559 REA65545:REA65559 RNW65545:RNW65559 RXS65545:RXS65559 SHO65545:SHO65559 SRK65545:SRK65559 TBG65545:TBG65559 TLC65545:TLC65559 TUY65545:TUY65559 UEU65545:UEU65559 UOQ65545:UOQ65559 UYM65545:UYM65559 VII65545:VII65559 VSE65545:VSE65559 WCA65545:WCA65559 WLW65545:WLW65559 WVS65545:WVS65559 J131081:J131095 JG131081:JG131095 TC131081:TC131095 ACY131081:ACY131095 AMU131081:AMU131095 AWQ131081:AWQ131095 BGM131081:BGM131095 BQI131081:BQI131095 CAE131081:CAE131095 CKA131081:CKA131095 CTW131081:CTW131095 DDS131081:DDS131095 DNO131081:DNO131095 DXK131081:DXK131095 EHG131081:EHG131095 ERC131081:ERC131095 FAY131081:FAY131095 FKU131081:FKU131095 FUQ131081:FUQ131095 GEM131081:GEM131095 GOI131081:GOI131095 GYE131081:GYE131095 HIA131081:HIA131095 HRW131081:HRW131095 IBS131081:IBS131095 ILO131081:ILO131095 IVK131081:IVK131095 JFG131081:JFG131095 JPC131081:JPC131095 JYY131081:JYY131095 KIU131081:KIU131095 KSQ131081:KSQ131095 LCM131081:LCM131095 LMI131081:LMI131095 LWE131081:LWE131095 MGA131081:MGA131095 MPW131081:MPW131095 MZS131081:MZS131095 NJO131081:NJO131095 NTK131081:NTK131095 ODG131081:ODG131095 ONC131081:ONC131095 OWY131081:OWY131095 PGU131081:PGU131095 PQQ131081:PQQ131095 QAM131081:QAM131095 QKI131081:QKI131095 QUE131081:QUE131095 REA131081:REA131095 RNW131081:RNW131095 RXS131081:RXS131095 SHO131081:SHO131095 SRK131081:SRK131095 TBG131081:TBG131095 TLC131081:TLC131095 TUY131081:TUY131095 UEU131081:UEU131095 UOQ131081:UOQ131095 UYM131081:UYM131095 VII131081:VII131095 VSE131081:VSE131095 WCA131081:WCA131095 WLW131081:WLW131095 WVS131081:WVS131095 J196617:J196631 JG196617:JG196631 TC196617:TC196631 ACY196617:ACY196631 AMU196617:AMU196631 AWQ196617:AWQ196631 BGM196617:BGM196631 BQI196617:BQI196631 CAE196617:CAE196631 CKA196617:CKA196631 CTW196617:CTW196631 DDS196617:DDS196631 DNO196617:DNO196631 DXK196617:DXK196631 EHG196617:EHG196631 ERC196617:ERC196631 FAY196617:FAY196631 FKU196617:FKU196631 FUQ196617:FUQ196631 GEM196617:GEM196631 GOI196617:GOI196631 GYE196617:GYE196631 HIA196617:HIA196631 HRW196617:HRW196631 IBS196617:IBS196631 ILO196617:ILO196631 IVK196617:IVK196631 JFG196617:JFG196631 JPC196617:JPC196631 JYY196617:JYY196631 KIU196617:KIU196631 KSQ196617:KSQ196631 LCM196617:LCM196631 LMI196617:LMI196631 LWE196617:LWE196631 MGA196617:MGA196631 MPW196617:MPW196631 MZS196617:MZS196631 NJO196617:NJO196631 NTK196617:NTK196631 ODG196617:ODG196631 ONC196617:ONC196631 OWY196617:OWY196631 PGU196617:PGU196631 PQQ196617:PQQ196631 QAM196617:QAM196631 QKI196617:QKI196631 QUE196617:QUE196631 REA196617:REA196631 RNW196617:RNW196631 RXS196617:RXS196631 SHO196617:SHO196631 SRK196617:SRK196631 TBG196617:TBG196631 TLC196617:TLC196631 TUY196617:TUY196631 UEU196617:UEU196631 UOQ196617:UOQ196631 UYM196617:UYM196631 VII196617:VII196631 VSE196617:VSE196631 WCA196617:WCA196631 WLW196617:WLW196631 WVS196617:WVS196631 J262153:J262167 JG262153:JG262167 TC262153:TC262167 ACY262153:ACY262167 AMU262153:AMU262167 AWQ262153:AWQ262167 BGM262153:BGM262167 BQI262153:BQI262167 CAE262153:CAE262167 CKA262153:CKA262167 CTW262153:CTW262167 DDS262153:DDS262167 DNO262153:DNO262167 DXK262153:DXK262167 EHG262153:EHG262167 ERC262153:ERC262167 FAY262153:FAY262167 FKU262153:FKU262167 FUQ262153:FUQ262167 GEM262153:GEM262167 GOI262153:GOI262167 GYE262153:GYE262167 HIA262153:HIA262167 HRW262153:HRW262167 IBS262153:IBS262167 ILO262153:ILO262167 IVK262153:IVK262167 JFG262153:JFG262167 JPC262153:JPC262167 JYY262153:JYY262167 KIU262153:KIU262167 KSQ262153:KSQ262167 LCM262153:LCM262167 LMI262153:LMI262167 LWE262153:LWE262167 MGA262153:MGA262167 MPW262153:MPW262167 MZS262153:MZS262167 NJO262153:NJO262167 NTK262153:NTK262167 ODG262153:ODG262167 ONC262153:ONC262167 OWY262153:OWY262167 PGU262153:PGU262167 PQQ262153:PQQ262167 QAM262153:QAM262167 QKI262153:QKI262167 QUE262153:QUE262167 REA262153:REA262167 RNW262153:RNW262167 RXS262153:RXS262167 SHO262153:SHO262167 SRK262153:SRK262167 TBG262153:TBG262167 TLC262153:TLC262167 TUY262153:TUY262167 UEU262153:UEU262167 UOQ262153:UOQ262167 UYM262153:UYM262167 VII262153:VII262167 VSE262153:VSE262167 WCA262153:WCA262167 WLW262153:WLW262167 WVS262153:WVS262167 J327689:J327703 JG327689:JG327703 TC327689:TC327703 ACY327689:ACY327703 AMU327689:AMU327703 AWQ327689:AWQ327703 BGM327689:BGM327703 BQI327689:BQI327703 CAE327689:CAE327703 CKA327689:CKA327703 CTW327689:CTW327703 DDS327689:DDS327703 DNO327689:DNO327703 DXK327689:DXK327703 EHG327689:EHG327703 ERC327689:ERC327703 FAY327689:FAY327703 FKU327689:FKU327703 FUQ327689:FUQ327703 GEM327689:GEM327703 GOI327689:GOI327703 GYE327689:GYE327703 HIA327689:HIA327703 HRW327689:HRW327703 IBS327689:IBS327703 ILO327689:ILO327703 IVK327689:IVK327703 JFG327689:JFG327703 JPC327689:JPC327703 JYY327689:JYY327703 KIU327689:KIU327703 KSQ327689:KSQ327703 LCM327689:LCM327703 LMI327689:LMI327703 LWE327689:LWE327703 MGA327689:MGA327703 MPW327689:MPW327703 MZS327689:MZS327703 NJO327689:NJO327703 NTK327689:NTK327703 ODG327689:ODG327703 ONC327689:ONC327703 OWY327689:OWY327703 PGU327689:PGU327703 PQQ327689:PQQ327703 QAM327689:QAM327703 QKI327689:QKI327703 QUE327689:QUE327703 REA327689:REA327703 RNW327689:RNW327703 RXS327689:RXS327703 SHO327689:SHO327703 SRK327689:SRK327703 TBG327689:TBG327703 TLC327689:TLC327703 TUY327689:TUY327703 UEU327689:UEU327703 UOQ327689:UOQ327703 UYM327689:UYM327703 VII327689:VII327703 VSE327689:VSE327703 WCA327689:WCA327703 WLW327689:WLW327703 WVS327689:WVS327703 J393225:J393239 JG393225:JG393239 TC393225:TC393239 ACY393225:ACY393239 AMU393225:AMU393239 AWQ393225:AWQ393239 BGM393225:BGM393239 BQI393225:BQI393239 CAE393225:CAE393239 CKA393225:CKA393239 CTW393225:CTW393239 DDS393225:DDS393239 DNO393225:DNO393239 DXK393225:DXK393239 EHG393225:EHG393239 ERC393225:ERC393239 FAY393225:FAY393239 FKU393225:FKU393239 FUQ393225:FUQ393239 GEM393225:GEM393239 GOI393225:GOI393239 GYE393225:GYE393239 HIA393225:HIA393239 HRW393225:HRW393239 IBS393225:IBS393239 ILO393225:ILO393239 IVK393225:IVK393239 JFG393225:JFG393239 JPC393225:JPC393239 JYY393225:JYY393239 KIU393225:KIU393239 KSQ393225:KSQ393239 LCM393225:LCM393239 LMI393225:LMI393239 LWE393225:LWE393239 MGA393225:MGA393239 MPW393225:MPW393239 MZS393225:MZS393239 NJO393225:NJO393239 NTK393225:NTK393239 ODG393225:ODG393239 ONC393225:ONC393239 OWY393225:OWY393239 PGU393225:PGU393239 PQQ393225:PQQ393239 QAM393225:QAM393239 QKI393225:QKI393239 QUE393225:QUE393239 REA393225:REA393239 RNW393225:RNW393239 RXS393225:RXS393239 SHO393225:SHO393239 SRK393225:SRK393239 TBG393225:TBG393239 TLC393225:TLC393239 TUY393225:TUY393239 UEU393225:UEU393239 UOQ393225:UOQ393239 UYM393225:UYM393239 VII393225:VII393239 VSE393225:VSE393239 WCA393225:WCA393239 WLW393225:WLW393239 WVS393225:WVS393239 J458761:J458775 JG458761:JG458775 TC458761:TC458775 ACY458761:ACY458775 AMU458761:AMU458775 AWQ458761:AWQ458775 BGM458761:BGM458775 BQI458761:BQI458775 CAE458761:CAE458775 CKA458761:CKA458775 CTW458761:CTW458775 DDS458761:DDS458775 DNO458761:DNO458775 DXK458761:DXK458775 EHG458761:EHG458775 ERC458761:ERC458775 FAY458761:FAY458775 FKU458761:FKU458775 FUQ458761:FUQ458775 GEM458761:GEM458775 GOI458761:GOI458775 GYE458761:GYE458775 HIA458761:HIA458775 HRW458761:HRW458775 IBS458761:IBS458775 ILO458761:ILO458775 IVK458761:IVK458775 JFG458761:JFG458775 JPC458761:JPC458775 JYY458761:JYY458775 KIU458761:KIU458775 KSQ458761:KSQ458775 LCM458761:LCM458775 LMI458761:LMI458775 LWE458761:LWE458775 MGA458761:MGA458775 MPW458761:MPW458775 MZS458761:MZS458775 NJO458761:NJO458775 NTK458761:NTK458775 ODG458761:ODG458775 ONC458761:ONC458775 OWY458761:OWY458775 PGU458761:PGU458775 PQQ458761:PQQ458775 QAM458761:QAM458775 QKI458761:QKI458775 QUE458761:QUE458775 REA458761:REA458775 RNW458761:RNW458775 RXS458761:RXS458775 SHO458761:SHO458775 SRK458761:SRK458775 TBG458761:TBG458775 TLC458761:TLC458775 TUY458761:TUY458775 UEU458761:UEU458775 UOQ458761:UOQ458775 UYM458761:UYM458775 VII458761:VII458775 VSE458761:VSE458775 WCA458761:WCA458775 WLW458761:WLW458775 WVS458761:WVS458775 J524297:J524311 JG524297:JG524311 TC524297:TC524311 ACY524297:ACY524311 AMU524297:AMU524311 AWQ524297:AWQ524311 BGM524297:BGM524311 BQI524297:BQI524311 CAE524297:CAE524311 CKA524297:CKA524311 CTW524297:CTW524311 DDS524297:DDS524311 DNO524297:DNO524311 DXK524297:DXK524311 EHG524297:EHG524311 ERC524297:ERC524311 FAY524297:FAY524311 FKU524297:FKU524311 FUQ524297:FUQ524311 GEM524297:GEM524311 GOI524297:GOI524311 GYE524297:GYE524311 HIA524297:HIA524311 HRW524297:HRW524311 IBS524297:IBS524311 ILO524297:ILO524311 IVK524297:IVK524311 JFG524297:JFG524311 JPC524297:JPC524311 JYY524297:JYY524311 KIU524297:KIU524311 KSQ524297:KSQ524311 LCM524297:LCM524311 LMI524297:LMI524311 LWE524297:LWE524311 MGA524297:MGA524311 MPW524297:MPW524311 MZS524297:MZS524311 NJO524297:NJO524311 NTK524297:NTK524311 ODG524297:ODG524311 ONC524297:ONC524311 OWY524297:OWY524311 PGU524297:PGU524311 PQQ524297:PQQ524311 QAM524297:QAM524311 QKI524297:QKI524311 QUE524297:QUE524311 REA524297:REA524311 RNW524297:RNW524311 RXS524297:RXS524311 SHO524297:SHO524311 SRK524297:SRK524311 TBG524297:TBG524311 TLC524297:TLC524311 TUY524297:TUY524311 UEU524297:UEU524311 UOQ524297:UOQ524311 UYM524297:UYM524311 VII524297:VII524311 VSE524297:VSE524311 WCA524297:WCA524311 WLW524297:WLW524311 WVS524297:WVS524311 J589833:J589847 JG589833:JG589847 TC589833:TC589847 ACY589833:ACY589847 AMU589833:AMU589847 AWQ589833:AWQ589847 BGM589833:BGM589847 BQI589833:BQI589847 CAE589833:CAE589847 CKA589833:CKA589847 CTW589833:CTW589847 DDS589833:DDS589847 DNO589833:DNO589847 DXK589833:DXK589847 EHG589833:EHG589847 ERC589833:ERC589847 FAY589833:FAY589847 FKU589833:FKU589847 FUQ589833:FUQ589847 GEM589833:GEM589847 GOI589833:GOI589847 GYE589833:GYE589847 HIA589833:HIA589847 HRW589833:HRW589847 IBS589833:IBS589847 ILO589833:ILO589847 IVK589833:IVK589847 JFG589833:JFG589847 JPC589833:JPC589847 JYY589833:JYY589847 KIU589833:KIU589847 KSQ589833:KSQ589847 LCM589833:LCM589847 LMI589833:LMI589847 LWE589833:LWE589847 MGA589833:MGA589847 MPW589833:MPW589847 MZS589833:MZS589847 NJO589833:NJO589847 NTK589833:NTK589847 ODG589833:ODG589847 ONC589833:ONC589847 OWY589833:OWY589847 PGU589833:PGU589847 PQQ589833:PQQ589847 QAM589833:QAM589847 QKI589833:QKI589847 QUE589833:QUE589847 REA589833:REA589847 RNW589833:RNW589847 RXS589833:RXS589847 SHO589833:SHO589847 SRK589833:SRK589847 TBG589833:TBG589847 TLC589833:TLC589847 TUY589833:TUY589847 UEU589833:UEU589847 UOQ589833:UOQ589847 UYM589833:UYM589847 VII589833:VII589847 VSE589833:VSE589847 WCA589833:WCA589847 WLW589833:WLW589847 WVS589833:WVS589847 J655369:J655383 JG655369:JG655383 TC655369:TC655383 ACY655369:ACY655383 AMU655369:AMU655383 AWQ655369:AWQ655383 BGM655369:BGM655383 BQI655369:BQI655383 CAE655369:CAE655383 CKA655369:CKA655383 CTW655369:CTW655383 DDS655369:DDS655383 DNO655369:DNO655383 DXK655369:DXK655383 EHG655369:EHG655383 ERC655369:ERC655383 FAY655369:FAY655383 FKU655369:FKU655383 FUQ655369:FUQ655383 GEM655369:GEM655383 GOI655369:GOI655383 GYE655369:GYE655383 HIA655369:HIA655383 HRW655369:HRW655383 IBS655369:IBS655383 ILO655369:ILO655383 IVK655369:IVK655383 JFG655369:JFG655383 JPC655369:JPC655383 JYY655369:JYY655383 KIU655369:KIU655383 KSQ655369:KSQ655383 LCM655369:LCM655383 LMI655369:LMI655383 LWE655369:LWE655383 MGA655369:MGA655383 MPW655369:MPW655383 MZS655369:MZS655383 NJO655369:NJO655383 NTK655369:NTK655383 ODG655369:ODG655383 ONC655369:ONC655383 OWY655369:OWY655383 PGU655369:PGU655383 PQQ655369:PQQ655383 QAM655369:QAM655383 QKI655369:QKI655383 QUE655369:QUE655383 REA655369:REA655383 RNW655369:RNW655383 RXS655369:RXS655383 SHO655369:SHO655383 SRK655369:SRK655383 TBG655369:TBG655383 TLC655369:TLC655383 TUY655369:TUY655383 UEU655369:UEU655383 UOQ655369:UOQ655383 UYM655369:UYM655383 VII655369:VII655383 VSE655369:VSE655383 WCA655369:WCA655383 WLW655369:WLW655383 WVS655369:WVS655383 J720905:J720919 JG720905:JG720919 TC720905:TC720919 ACY720905:ACY720919 AMU720905:AMU720919 AWQ720905:AWQ720919 BGM720905:BGM720919 BQI720905:BQI720919 CAE720905:CAE720919 CKA720905:CKA720919 CTW720905:CTW720919 DDS720905:DDS720919 DNO720905:DNO720919 DXK720905:DXK720919 EHG720905:EHG720919 ERC720905:ERC720919 FAY720905:FAY720919 FKU720905:FKU720919 FUQ720905:FUQ720919 GEM720905:GEM720919 GOI720905:GOI720919 GYE720905:GYE720919 HIA720905:HIA720919 HRW720905:HRW720919 IBS720905:IBS720919 ILO720905:ILO720919 IVK720905:IVK720919 JFG720905:JFG720919 JPC720905:JPC720919 JYY720905:JYY720919 KIU720905:KIU720919 KSQ720905:KSQ720919 LCM720905:LCM720919 LMI720905:LMI720919 LWE720905:LWE720919 MGA720905:MGA720919 MPW720905:MPW720919 MZS720905:MZS720919 NJO720905:NJO720919 NTK720905:NTK720919 ODG720905:ODG720919 ONC720905:ONC720919 OWY720905:OWY720919 PGU720905:PGU720919 PQQ720905:PQQ720919 QAM720905:QAM720919 QKI720905:QKI720919 QUE720905:QUE720919 REA720905:REA720919 RNW720905:RNW720919 RXS720905:RXS720919 SHO720905:SHO720919 SRK720905:SRK720919 TBG720905:TBG720919 TLC720905:TLC720919 TUY720905:TUY720919 UEU720905:UEU720919 UOQ720905:UOQ720919 UYM720905:UYM720919 VII720905:VII720919 VSE720905:VSE720919 WCA720905:WCA720919 WLW720905:WLW720919 WVS720905:WVS720919 J786441:J786455 JG786441:JG786455 TC786441:TC786455 ACY786441:ACY786455 AMU786441:AMU786455 AWQ786441:AWQ786455 BGM786441:BGM786455 BQI786441:BQI786455 CAE786441:CAE786455 CKA786441:CKA786455 CTW786441:CTW786455 DDS786441:DDS786455 DNO786441:DNO786455 DXK786441:DXK786455 EHG786441:EHG786455 ERC786441:ERC786455 FAY786441:FAY786455 FKU786441:FKU786455 FUQ786441:FUQ786455 GEM786441:GEM786455 GOI786441:GOI786455 GYE786441:GYE786455 HIA786441:HIA786455 HRW786441:HRW786455 IBS786441:IBS786455 ILO786441:ILO786455 IVK786441:IVK786455 JFG786441:JFG786455 JPC786441:JPC786455 JYY786441:JYY786455 KIU786441:KIU786455 KSQ786441:KSQ786455 LCM786441:LCM786455 LMI786441:LMI786455 LWE786441:LWE786455 MGA786441:MGA786455 MPW786441:MPW786455 MZS786441:MZS786455 NJO786441:NJO786455 NTK786441:NTK786455 ODG786441:ODG786455 ONC786441:ONC786455 OWY786441:OWY786455 PGU786441:PGU786455 PQQ786441:PQQ786455 QAM786441:QAM786455 QKI786441:QKI786455 QUE786441:QUE786455 REA786441:REA786455 RNW786441:RNW786455 RXS786441:RXS786455 SHO786441:SHO786455 SRK786441:SRK786455 TBG786441:TBG786455 TLC786441:TLC786455 TUY786441:TUY786455 UEU786441:UEU786455 UOQ786441:UOQ786455 UYM786441:UYM786455 VII786441:VII786455 VSE786441:VSE786455 WCA786441:WCA786455 WLW786441:WLW786455 WVS786441:WVS786455 J851977:J851991 JG851977:JG851991 TC851977:TC851991 ACY851977:ACY851991 AMU851977:AMU851991 AWQ851977:AWQ851991 BGM851977:BGM851991 BQI851977:BQI851991 CAE851977:CAE851991 CKA851977:CKA851991 CTW851977:CTW851991 DDS851977:DDS851991 DNO851977:DNO851991 DXK851977:DXK851991 EHG851977:EHG851991 ERC851977:ERC851991 FAY851977:FAY851991 FKU851977:FKU851991 FUQ851977:FUQ851991 GEM851977:GEM851991 GOI851977:GOI851991 GYE851977:GYE851991 HIA851977:HIA851991 HRW851977:HRW851991 IBS851977:IBS851991 ILO851977:ILO851991 IVK851977:IVK851991 JFG851977:JFG851991 JPC851977:JPC851991 JYY851977:JYY851991 KIU851977:KIU851991 KSQ851977:KSQ851991 LCM851977:LCM851991 LMI851977:LMI851991 LWE851977:LWE851991 MGA851977:MGA851991 MPW851977:MPW851991 MZS851977:MZS851991 NJO851977:NJO851991 NTK851977:NTK851991 ODG851977:ODG851991 ONC851977:ONC851991 OWY851977:OWY851991 PGU851977:PGU851991 PQQ851977:PQQ851991 QAM851977:QAM851991 QKI851977:QKI851991 QUE851977:QUE851991 REA851977:REA851991 RNW851977:RNW851991 RXS851977:RXS851991 SHO851977:SHO851991 SRK851977:SRK851991 TBG851977:TBG851991 TLC851977:TLC851991 TUY851977:TUY851991 UEU851977:UEU851991 UOQ851977:UOQ851991 UYM851977:UYM851991 VII851977:VII851991 VSE851977:VSE851991 WCA851977:WCA851991 WLW851977:WLW851991 WVS851977:WVS851991 J917513:J917527 JG917513:JG917527 TC917513:TC917527 ACY917513:ACY917527 AMU917513:AMU917527 AWQ917513:AWQ917527 BGM917513:BGM917527 BQI917513:BQI917527 CAE917513:CAE917527 CKA917513:CKA917527 CTW917513:CTW917527 DDS917513:DDS917527 DNO917513:DNO917527 DXK917513:DXK917527 EHG917513:EHG917527 ERC917513:ERC917527 FAY917513:FAY917527 FKU917513:FKU917527 FUQ917513:FUQ917527 GEM917513:GEM917527 GOI917513:GOI917527 GYE917513:GYE917527 HIA917513:HIA917527 HRW917513:HRW917527 IBS917513:IBS917527 ILO917513:ILO917527 IVK917513:IVK917527 JFG917513:JFG917527 JPC917513:JPC917527 JYY917513:JYY917527 KIU917513:KIU917527 KSQ917513:KSQ917527 LCM917513:LCM917527 LMI917513:LMI917527 LWE917513:LWE917527 MGA917513:MGA917527 MPW917513:MPW917527 MZS917513:MZS917527 NJO917513:NJO917527 NTK917513:NTK917527 ODG917513:ODG917527 ONC917513:ONC917527 OWY917513:OWY917527 PGU917513:PGU917527 PQQ917513:PQQ917527 QAM917513:QAM917527 QKI917513:QKI917527 QUE917513:QUE917527 REA917513:REA917527 RNW917513:RNW917527 RXS917513:RXS917527 SHO917513:SHO917527 SRK917513:SRK917527 TBG917513:TBG917527 TLC917513:TLC917527 TUY917513:TUY917527 UEU917513:UEU917527 UOQ917513:UOQ917527 UYM917513:UYM917527 VII917513:VII917527 VSE917513:VSE917527 WCA917513:WCA917527 WLW917513:WLW917527 WVS917513:WVS917527 J983049:J983063 JG983049:JG983063 TC983049:TC983063 ACY983049:ACY983063 AMU983049:AMU983063 AWQ983049:AWQ983063 BGM983049:BGM983063 BQI983049:BQI983063 CAE983049:CAE983063 CKA983049:CKA983063 CTW983049:CTW983063 DDS983049:DDS983063 DNO983049:DNO983063 DXK983049:DXK983063 EHG983049:EHG983063 ERC983049:ERC983063 FAY983049:FAY983063 FKU983049:FKU983063 FUQ983049:FUQ983063 GEM983049:GEM983063 GOI983049:GOI983063 GYE983049:GYE983063 HIA983049:HIA983063 HRW983049:HRW983063 IBS983049:IBS983063 ILO983049:ILO983063 IVK983049:IVK983063 JFG983049:JFG983063 JPC983049:JPC983063 JYY983049:JYY983063 KIU983049:KIU983063 KSQ983049:KSQ983063 LCM983049:LCM983063 LMI983049:LMI983063 LWE983049:LWE983063 MGA983049:MGA983063 MPW983049:MPW983063 MZS983049:MZS983063 NJO983049:NJO983063 NTK983049:NTK983063 ODG983049:ODG983063 ONC983049:ONC983063 OWY983049:OWY983063 PGU983049:PGU983063 PQQ983049:PQQ983063 QAM983049:QAM983063 QKI983049:QKI983063 QUE983049:QUE983063 REA983049:REA983063 RNW983049:RNW983063 RXS983049:RXS983063 SHO983049:SHO983063 SRK983049:SRK983063 TBG983049:TBG983063 TLC983049:TLC983063 TUY983049:TUY983063 UEU983049:UEU983063 UOQ983049:UOQ983063 UYM983049:UYM983063 VII983049:VII983063 VSE983049:VSE983063 WCA983049:WCA983063 WLW983049:WLW983063 WVS983049:WVS983063">
      <formula1>4</formula1>
    </dataValidation>
    <dataValidation type="textLength" operator="equal" allowBlank="1" showInputMessage="1" showErrorMessage="1" errorTitle="Invalid data!" error="GASB number must be 4 digits." sqref="D14:D28 JA14:JA28 SW14:SW28 ACS14:ACS28 AMO14:AMO28 AWK14:AWK28 BGG14:BGG28 BQC14:BQC28 BZY14:BZY28 CJU14:CJU28 CTQ14:CTQ28 DDM14:DDM28 DNI14:DNI28 DXE14:DXE28 EHA14:EHA28 EQW14:EQW28 FAS14:FAS28 FKO14:FKO28 FUK14:FUK28 GEG14:GEG28 GOC14:GOC28 GXY14:GXY28 HHU14:HHU28 HRQ14:HRQ28 IBM14:IBM28 ILI14:ILI28 IVE14:IVE28 JFA14:JFA28 JOW14:JOW28 JYS14:JYS28 KIO14:KIO28 KSK14:KSK28 LCG14:LCG28 LMC14:LMC28 LVY14:LVY28 MFU14:MFU28 MPQ14:MPQ28 MZM14:MZM28 NJI14:NJI28 NTE14:NTE28 ODA14:ODA28 OMW14:OMW28 OWS14:OWS28 PGO14:PGO28 PQK14:PQK28 QAG14:QAG28 QKC14:QKC28 QTY14:QTY28 RDU14:RDU28 RNQ14:RNQ28 RXM14:RXM28 SHI14:SHI28 SRE14:SRE28 TBA14:TBA28 TKW14:TKW28 TUS14:TUS28 UEO14:UEO28 UOK14:UOK28 UYG14:UYG28 VIC14:VIC28 VRY14:VRY28 WBU14:WBU28 WLQ14:WLQ28 WVM14:WVM28 D65545:D65559 JA65545:JA65559 SW65545:SW65559 ACS65545:ACS65559 AMO65545:AMO65559 AWK65545:AWK65559 BGG65545:BGG65559 BQC65545:BQC65559 BZY65545:BZY65559 CJU65545:CJU65559 CTQ65545:CTQ65559 DDM65545:DDM65559 DNI65545:DNI65559 DXE65545:DXE65559 EHA65545:EHA65559 EQW65545:EQW65559 FAS65545:FAS65559 FKO65545:FKO65559 FUK65545:FUK65559 GEG65545:GEG65559 GOC65545:GOC65559 GXY65545:GXY65559 HHU65545:HHU65559 HRQ65545:HRQ65559 IBM65545:IBM65559 ILI65545:ILI65559 IVE65545:IVE65559 JFA65545:JFA65559 JOW65545:JOW65559 JYS65545:JYS65559 KIO65545:KIO65559 KSK65545:KSK65559 LCG65545:LCG65559 LMC65545:LMC65559 LVY65545:LVY65559 MFU65545:MFU65559 MPQ65545:MPQ65559 MZM65545:MZM65559 NJI65545:NJI65559 NTE65545:NTE65559 ODA65545:ODA65559 OMW65545:OMW65559 OWS65545:OWS65559 PGO65545:PGO65559 PQK65545:PQK65559 QAG65545:QAG65559 QKC65545:QKC65559 QTY65545:QTY65559 RDU65545:RDU65559 RNQ65545:RNQ65559 RXM65545:RXM65559 SHI65545:SHI65559 SRE65545:SRE65559 TBA65545:TBA65559 TKW65545:TKW65559 TUS65545:TUS65559 UEO65545:UEO65559 UOK65545:UOK65559 UYG65545:UYG65559 VIC65545:VIC65559 VRY65545:VRY65559 WBU65545:WBU65559 WLQ65545:WLQ65559 WVM65545:WVM65559 D131081:D131095 JA131081:JA131095 SW131081:SW131095 ACS131081:ACS131095 AMO131081:AMO131095 AWK131081:AWK131095 BGG131081:BGG131095 BQC131081:BQC131095 BZY131081:BZY131095 CJU131081:CJU131095 CTQ131081:CTQ131095 DDM131081:DDM131095 DNI131081:DNI131095 DXE131081:DXE131095 EHA131081:EHA131095 EQW131081:EQW131095 FAS131081:FAS131095 FKO131081:FKO131095 FUK131081:FUK131095 GEG131081:GEG131095 GOC131081:GOC131095 GXY131081:GXY131095 HHU131081:HHU131095 HRQ131081:HRQ131095 IBM131081:IBM131095 ILI131081:ILI131095 IVE131081:IVE131095 JFA131081:JFA131095 JOW131081:JOW131095 JYS131081:JYS131095 KIO131081:KIO131095 KSK131081:KSK131095 LCG131081:LCG131095 LMC131081:LMC131095 LVY131081:LVY131095 MFU131081:MFU131095 MPQ131081:MPQ131095 MZM131081:MZM131095 NJI131081:NJI131095 NTE131081:NTE131095 ODA131081:ODA131095 OMW131081:OMW131095 OWS131081:OWS131095 PGO131081:PGO131095 PQK131081:PQK131095 QAG131081:QAG131095 QKC131081:QKC131095 QTY131081:QTY131095 RDU131081:RDU131095 RNQ131081:RNQ131095 RXM131081:RXM131095 SHI131081:SHI131095 SRE131081:SRE131095 TBA131081:TBA131095 TKW131081:TKW131095 TUS131081:TUS131095 UEO131081:UEO131095 UOK131081:UOK131095 UYG131081:UYG131095 VIC131081:VIC131095 VRY131081:VRY131095 WBU131081:WBU131095 WLQ131081:WLQ131095 WVM131081:WVM131095 D196617:D196631 JA196617:JA196631 SW196617:SW196631 ACS196617:ACS196631 AMO196617:AMO196631 AWK196617:AWK196631 BGG196617:BGG196631 BQC196617:BQC196631 BZY196617:BZY196631 CJU196617:CJU196631 CTQ196617:CTQ196631 DDM196617:DDM196631 DNI196617:DNI196631 DXE196617:DXE196631 EHA196617:EHA196631 EQW196617:EQW196631 FAS196617:FAS196631 FKO196617:FKO196631 FUK196617:FUK196631 GEG196617:GEG196631 GOC196617:GOC196631 GXY196617:GXY196631 HHU196617:HHU196631 HRQ196617:HRQ196631 IBM196617:IBM196631 ILI196617:ILI196631 IVE196617:IVE196631 JFA196617:JFA196631 JOW196617:JOW196631 JYS196617:JYS196631 KIO196617:KIO196631 KSK196617:KSK196631 LCG196617:LCG196631 LMC196617:LMC196631 LVY196617:LVY196631 MFU196617:MFU196631 MPQ196617:MPQ196631 MZM196617:MZM196631 NJI196617:NJI196631 NTE196617:NTE196631 ODA196617:ODA196631 OMW196617:OMW196631 OWS196617:OWS196631 PGO196617:PGO196631 PQK196617:PQK196631 QAG196617:QAG196631 QKC196617:QKC196631 QTY196617:QTY196631 RDU196617:RDU196631 RNQ196617:RNQ196631 RXM196617:RXM196631 SHI196617:SHI196631 SRE196617:SRE196631 TBA196617:TBA196631 TKW196617:TKW196631 TUS196617:TUS196631 UEO196617:UEO196631 UOK196617:UOK196631 UYG196617:UYG196631 VIC196617:VIC196631 VRY196617:VRY196631 WBU196617:WBU196631 WLQ196617:WLQ196631 WVM196617:WVM196631 D262153:D262167 JA262153:JA262167 SW262153:SW262167 ACS262153:ACS262167 AMO262153:AMO262167 AWK262153:AWK262167 BGG262153:BGG262167 BQC262153:BQC262167 BZY262153:BZY262167 CJU262153:CJU262167 CTQ262153:CTQ262167 DDM262153:DDM262167 DNI262153:DNI262167 DXE262153:DXE262167 EHA262153:EHA262167 EQW262153:EQW262167 FAS262153:FAS262167 FKO262153:FKO262167 FUK262153:FUK262167 GEG262153:GEG262167 GOC262153:GOC262167 GXY262153:GXY262167 HHU262153:HHU262167 HRQ262153:HRQ262167 IBM262153:IBM262167 ILI262153:ILI262167 IVE262153:IVE262167 JFA262153:JFA262167 JOW262153:JOW262167 JYS262153:JYS262167 KIO262153:KIO262167 KSK262153:KSK262167 LCG262153:LCG262167 LMC262153:LMC262167 LVY262153:LVY262167 MFU262153:MFU262167 MPQ262153:MPQ262167 MZM262153:MZM262167 NJI262153:NJI262167 NTE262153:NTE262167 ODA262153:ODA262167 OMW262153:OMW262167 OWS262153:OWS262167 PGO262153:PGO262167 PQK262153:PQK262167 QAG262153:QAG262167 QKC262153:QKC262167 QTY262153:QTY262167 RDU262153:RDU262167 RNQ262153:RNQ262167 RXM262153:RXM262167 SHI262153:SHI262167 SRE262153:SRE262167 TBA262153:TBA262167 TKW262153:TKW262167 TUS262153:TUS262167 UEO262153:UEO262167 UOK262153:UOK262167 UYG262153:UYG262167 VIC262153:VIC262167 VRY262153:VRY262167 WBU262153:WBU262167 WLQ262153:WLQ262167 WVM262153:WVM262167 D327689:D327703 JA327689:JA327703 SW327689:SW327703 ACS327689:ACS327703 AMO327689:AMO327703 AWK327689:AWK327703 BGG327689:BGG327703 BQC327689:BQC327703 BZY327689:BZY327703 CJU327689:CJU327703 CTQ327689:CTQ327703 DDM327689:DDM327703 DNI327689:DNI327703 DXE327689:DXE327703 EHA327689:EHA327703 EQW327689:EQW327703 FAS327689:FAS327703 FKO327689:FKO327703 FUK327689:FUK327703 GEG327689:GEG327703 GOC327689:GOC327703 GXY327689:GXY327703 HHU327689:HHU327703 HRQ327689:HRQ327703 IBM327689:IBM327703 ILI327689:ILI327703 IVE327689:IVE327703 JFA327689:JFA327703 JOW327689:JOW327703 JYS327689:JYS327703 KIO327689:KIO327703 KSK327689:KSK327703 LCG327689:LCG327703 LMC327689:LMC327703 LVY327689:LVY327703 MFU327689:MFU327703 MPQ327689:MPQ327703 MZM327689:MZM327703 NJI327689:NJI327703 NTE327689:NTE327703 ODA327689:ODA327703 OMW327689:OMW327703 OWS327689:OWS327703 PGO327689:PGO327703 PQK327689:PQK327703 QAG327689:QAG327703 QKC327689:QKC327703 QTY327689:QTY327703 RDU327689:RDU327703 RNQ327689:RNQ327703 RXM327689:RXM327703 SHI327689:SHI327703 SRE327689:SRE327703 TBA327689:TBA327703 TKW327689:TKW327703 TUS327689:TUS327703 UEO327689:UEO327703 UOK327689:UOK327703 UYG327689:UYG327703 VIC327689:VIC327703 VRY327689:VRY327703 WBU327689:WBU327703 WLQ327689:WLQ327703 WVM327689:WVM327703 D393225:D393239 JA393225:JA393239 SW393225:SW393239 ACS393225:ACS393239 AMO393225:AMO393239 AWK393225:AWK393239 BGG393225:BGG393239 BQC393225:BQC393239 BZY393225:BZY393239 CJU393225:CJU393239 CTQ393225:CTQ393239 DDM393225:DDM393239 DNI393225:DNI393239 DXE393225:DXE393239 EHA393225:EHA393239 EQW393225:EQW393239 FAS393225:FAS393239 FKO393225:FKO393239 FUK393225:FUK393239 GEG393225:GEG393239 GOC393225:GOC393239 GXY393225:GXY393239 HHU393225:HHU393239 HRQ393225:HRQ393239 IBM393225:IBM393239 ILI393225:ILI393239 IVE393225:IVE393239 JFA393225:JFA393239 JOW393225:JOW393239 JYS393225:JYS393239 KIO393225:KIO393239 KSK393225:KSK393239 LCG393225:LCG393239 LMC393225:LMC393239 LVY393225:LVY393239 MFU393225:MFU393239 MPQ393225:MPQ393239 MZM393225:MZM393239 NJI393225:NJI393239 NTE393225:NTE393239 ODA393225:ODA393239 OMW393225:OMW393239 OWS393225:OWS393239 PGO393225:PGO393239 PQK393225:PQK393239 QAG393225:QAG393239 QKC393225:QKC393239 QTY393225:QTY393239 RDU393225:RDU393239 RNQ393225:RNQ393239 RXM393225:RXM393239 SHI393225:SHI393239 SRE393225:SRE393239 TBA393225:TBA393239 TKW393225:TKW393239 TUS393225:TUS393239 UEO393225:UEO393239 UOK393225:UOK393239 UYG393225:UYG393239 VIC393225:VIC393239 VRY393225:VRY393239 WBU393225:WBU393239 WLQ393225:WLQ393239 WVM393225:WVM393239 D458761:D458775 JA458761:JA458775 SW458761:SW458775 ACS458761:ACS458775 AMO458761:AMO458775 AWK458761:AWK458775 BGG458761:BGG458775 BQC458761:BQC458775 BZY458761:BZY458775 CJU458761:CJU458775 CTQ458761:CTQ458775 DDM458761:DDM458775 DNI458761:DNI458775 DXE458761:DXE458775 EHA458761:EHA458775 EQW458761:EQW458775 FAS458761:FAS458775 FKO458761:FKO458775 FUK458761:FUK458775 GEG458761:GEG458775 GOC458761:GOC458775 GXY458761:GXY458775 HHU458761:HHU458775 HRQ458761:HRQ458775 IBM458761:IBM458775 ILI458761:ILI458775 IVE458761:IVE458775 JFA458761:JFA458775 JOW458761:JOW458775 JYS458761:JYS458775 KIO458761:KIO458775 KSK458761:KSK458775 LCG458761:LCG458775 LMC458761:LMC458775 LVY458761:LVY458775 MFU458761:MFU458775 MPQ458761:MPQ458775 MZM458761:MZM458775 NJI458761:NJI458775 NTE458761:NTE458775 ODA458761:ODA458775 OMW458761:OMW458775 OWS458761:OWS458775 PGO458761:PGO458775 PQK458761:PQK458775 QAG458761:QAG458775 QKC458761:QKC458775 QTY458761:QTY458775 RDU458761:RDU458775 RNQ458761:RNQ458775 RXM458761:RXM458775 SHI458761:SHI458775 SRE458761:SRE458775 TBA458761:TBA458775 TKW458761:TKW458775 TUS458761:TUS458775 UEO458761:UEO458775 UOK458761:UOK458775 UYG458761:UYG458775 VIC458761:VIC458775 VRY458761:VRY458775 WBU458761:WBU458775 WLQ458761:WLQ458775 WVM458761:WVM458775 D524297:D524311 JA524297:JA524311 SW524297:SW524311 ACS524297:ACS524311 AMO524297:AMO524311 AWK524297:AWK524311 BGG524297:BGG524311 BQC524297:BQC524311 BZY524297:BZY524311 CJU524297:CJU524311 CTQ524297:CTQ524311 DDM524297:DDM524311 DNI524297:DNI524311 DXE524297:DXE524311 EHA524297:EHA524311 EQW524297:EQW524311 FAS524297:FAS524311 FKO524297:FKO524311 FUK524297:FUK524311 GEG524297:GEG524311 GOC524297:GOC524311 GXY524297:GXY524311 HHU524297:HHU524311 HRQ524297:HRQ524311 IBM524297:IBM524311 ILI524297:ILI524311 IVE524297:IVE524311 JFA524297:JFA524311 JOW524297:JOW524311 JYS524297:JYS524311 KIO524297:KIO524311 KSK524297:KSK524311 LCG524297:LCG524311 LMC524297:LMC524311 LVY524297:LVY524311 MFU524297:MFU524311 MPQ524297:MPQ524311 MZM524297:MZM524311 NJI524297:NJI524311 NTE524297:NTE524311 ODA524297:ODA524311 OMW524297:OMW524311 OWS524297:OWS524311 PGO524297:PGO524311 PQK524297:PQK524311 QAG524297:QAG524311 QKC524297:QKC524311 QTY524297:QTY524311 RDU524297:RDU524311 RNQ524297:RNQ524311 RXM524297:RXM524311 SHI524297:SHI524311 SRE524297:SRE524311 TBA524297:TBA524311 TKW524297:TKW524311 TUS524297:TUS524311 UEO524297:UEO524311 UOK524297:UOK524311 UYG524297:UYG524311 VIC524297:VIC524311 VRY524297:VRY524311 WBU524297:WBU524311 WLQ524297:WLQ524311 WVM524297:WVM524311 D589833:D589847 JA589833:JA589847 SW589833:SW589847 ACS589833:ACS589847 AMO589833:AMO589847 AWK589833:AWK589847 BGG589833:BGG589847 BQC589833:BQC589847 BZY589833:BZY589847 CJU589833:CJU589847 CTQ589833:CTQ589847 DDM589833:DDM589847 DNI589833:DNI589847 DXE589833:DXE589847 EHA589833:EHA589847 EQW589833:EQW589847 FAS589833:FAS589847 FKO589833:FKO589847 FUK589833:FUK589847 GEG589833:GEG589847 GOC589833:GOC589847 GXY589833:GXY589847 HHU589833:HHU589847 HRQ589833:HRQ589847 IBM589833:IBM589847 ILI589833:ILI589847 IVE589833:IVE589847 JFA589833:JFA589847 JOW589833:JOW589847 JYS589833:JYS589847 KIO589833:KIO589847 KSK589833:KSK589847 LCG589833:LCG589847 LMC589833:LMC589847 LVY589833:LVY589847 MFU589833:MFU589847 MPQ589833:MPQ589847 MZM589833:MZM589847 NJI589833:NJI589847 NTE589833:NTE589847 ODA589833:ODA589847 OMW589833:OMW589847 OWS589833:OWS589847 PGO589833:PGO589847 PQK589833:PQK589847 QAG589833:QAG589847 QKC589833:QKC589847 QTY589833:QTY589847 RDU589833:RDU589847 RNQ589833:RNQ589847 RXM589833:RXM589847 SHI589833:SHI589847 SRE589833:SRE589847 TBA589833:TBA589847 TKW589833:TKW589847 TUS589833:TUS589847 UEO589833:UEO589847 UOK589833:UOK589847 UYG589833:UYG589847 VIC589833:VIC589847 VRY589833:VRY589847 WBU589833:WBU589847 WLQ589833:WLQ589847 WVM589833:WVM589847 D655369:D655383 JA655369:JA655383 SW655369:SW655383 ACS655369:ACS655383 AMO655369:AMO655383 AWK655369:AWK655383 BGG655369:BGG655383 BQC655369:BQC655383 BZY655369:BZY655383 CJU655369:CJU655383 CTQ655369:CTQ655383 DDM655369:DDM655383 DNI655369:DNI655383 DXE655369:DXE655383 EHA655369:EHA655383 EQW655369:EQW655383 FAS655369:FAS655383 FKO655369:FKO655383 FUK655369:FUK655383 GEG655369:GEG655383 GOC655369:GOC655383 GXY655369:GXY655383 HHU655369:HHU655383 HRQ655369:HRQ655383 IBM655369:IBM655383 ILI655369:ILI655383 IVE655369:IVE655383 JFA655369:JFA655383 JOW655369:JOW655383 JYS655369:JYS655383 KIO655369:KIO655383 KSK655369:KSK655383 LCG655369:LCG655383 LMC655369:LMC655383 LVY655369:LVY655383 MFU655369:MFU655383 MPQ655369:MPQ655383 MZM655369:MZM655383 NJI655369:NJI655383 NTE655369:NTE655383 ODA655369:ODA655383 OMW655369:OMW655383 OWS655369:OWS655383 PGO655369:PGO655383 PQK655369:PQK655383 QAG655369:QAG655383 QKC655369:QKC655383 QTY655369:QTY655383 RDU655369:RDU655383 RNQ655369:RNQ655383 RXM655369:RXM655383 SHI655369:SHI655383 SRE655369:SRE655383 TBA655369:TBA655383 TKW655369:TKW655383 TUS655369:TUS655383 UEO655369:UEO655383 UOK655369:UOK655383 UYG655369:UYG655383 VIC655369:VIC655383 VRY655369:VRY655383 WBU655369:WBU655383 WLQ655369:WLQ655383 WVM655369:WVM655383 D720905:D720919 JA720905:JA720919 SW720905:SW720919 ACS720905:ACS720919 AMO720905:AMO720919 AWK720905:AWK720919 BGG720905:BGG720919 BQC720905:BQC720919 BZY720905:BZY720919 CJU720905:CJU720919 CTQ720905:CTQ720919 DDM720905:DDM720919 DNI720905:DNI720919 DXE720905:DXE720919 EHA720905:EHA720919 EQW720905:EQW720919 FAS720905:FAS720919 FKO720905:FKO720919 FUK720905:FUK720919 GEG720905:GEG720919 GOC720905:GOC720919 GXY720905:GXY720919 HHU720905:HHU720919 HRQ720905:HRQ720919 IBM720905:IBM720919 ILI720905:ILI720919 IVE720905:IVE720919 JFA720905:JFA720919 JOW720905:JOW720919 JYS720905:JYS720919 KIO720905:KIO720919 KSK720905:KSK720919 LCG720905:LCG720919 LMC720905:LMC720919 LVY720905:LVY720919 MFU720905:MFU720919 MPQ720905:MPQ720919 MZM720905:MZM720919 NJI720905:NJI720919 NTE720905:NTE720919 ODA720905:ODA720919 OMW720905:OMW720919 OWS720905:OWS720919 PGO720905:PGO720919 PQK720905:PQK720919 QAG720905:QAG720919 QKC720905:QKC720919 QTY720905:QTY720919 RDU720905:RDU720919 RNQ720905:RNQ720919 RXM720905:RXM720919 SHI720905:SHI720919 SRE720905:SRE720919 TBA720905:TBA720919 TKW720905:TKW720919 TUS720905:TUS720919 UEO720905:UEO720919 UOK720905:UOK720919 UYG720905:UYG720919 VIC720905:VIC720919 VRY720905:VRY720919 WBU720905:WBU720919 WLQ720905:WLQ720919 WVM720905:WVM720919 D786441:D786455 JA786441:JA786455 SW786441:SW786455 ACS786441:ACS786455 AMO786441:AMO786455 AWK786441:AWK786455 BGG786441:BGG786455 BQC786441:BQC786455 BZY786441:BZY786455 CJU786441:CJU786455 CTQ786441:CTQ786455 DDM786441:DDM786455 DNI786441:DNI786455 DXE786441:DXE786455 EHA786441:EHA786455 EQW786441:EQW786455 FAS786441:FAS786455 FKO786441:FKO786455 FUK786441:FUK786455 GEG786441:GEG786455 GOC786441:GOC786455 GXY786441:GXY786455 HHU786441:HHU786455 HRQ786441:HRQ786455 IBM786441:IBM786455 ILI786441:ILI786455 IVE786441:IVE786455 JFA786441:JFA786455 JOW786441:JOW786455 JYS786441:JYS786455 KIO786441:KIO786455 KSK786441:KSK786455 LCG786441:LCG786455 LMC786441:LMC786455 LVY786441:LVY786455 MFU786441:MFU786455 MPQ786441:MPQ786455 MZM786441:MZM786455 NJI786441:NJI786455 NTE786441:NTE786455 ODA786441:ODA786455 OMW786441:OMW786455 OWS786441:OWS786455 PGO786441:PGO786455 PQK786441:PQK786455 QAG786441:QAG786455 QKC786441:QKC786455 QTY786441:QTY786455 RDU786441:RDU786455 RNQ786441:RNQ786455 RXM786441:RXM786455 SHI786441:SHI786455 SRE786441:SRE786455 TBA786441:TBA786455 TKW786441:TKW786455 TUS786441:TUS786455 UEO786441:UEO786455 UOK786441:UOK786455 UYG786441:UYG786455 VIC786441:VIC786455 VRY786441:VRY786455 WBU786441:WBU786455 WLQ786441:WLQ786455 WVM786441:WVM786455 D851977:D851991 JA851977:JA851991 SW851977:SW851991 ACS851977:ACS851991 AMO851977:AMO851991 AWK851977:AWK851991 BGG851977:BGG851991 BQC851977:BQC851991 BZY851977:BZY851991 CJU851977:CJU851991 CTQ851977:CTQ851991 DDM851977:DDM851991 DNI851977:DNI851991 DXE851977:DXE851991 EHA851977:EHA851991 EQW851977:EQW851991 FAS851977:FAS851991 FKO851977:FKO851991 FUK851977:FUK851991 GEG851977:GEG851991 GOC851977:GOC851991 GXY851977:GXY851991 HHU851977:HHU851991 HRQ851977:HRQ851991 IBM851977:IBM851991 ILI851977:ILI851991 IVE851977:IVE851991 JFA851977:JFA851991 JOW851977:JOW851991 JYS851977:JYS851991 KIO851977:KIO851991 KSK851977:KSK851991 LCG851977:LCG851991 LMC851977:LMC851991 LVY851977:LVY851991 MFU851977:MFU851991 MPQ851977:MPQ851991 MZM851977:MZM851991 NJI851977:NJI851991 NTE851977:NTE851991 ODA851977:ODA851991 OMW851977:OMW851991 OWS851977:OWS851991 PGO851977:PGO851991 PQK851977:PQK851991 QAG851977:QAG851991 QKC851977:QKC851991 QTY851977:QTY851991 RDU851977:RDU851991 RNQ851977:RNQ851991 RXM851977:RXM851991 SHI851977:SHI851991 SRE851977:SRE851991 TBA851977:TBA851991 TKW851977:TKW851991 TUS851977:TUS851991 UEO851977:UEO851991 UOK851977:UOK851991 UYG851977:UYG851991 VIC851977:VIC851991 VRY851977:VRY851991 WBU851977:WBU851991 WLQ851977:WLQ851991 WVM851977:WVM851991 D917513:D917527 JA917513:JA917527 SW917513:SW917527 ACS917513:ACS917527 AMO917513:AMO917527 AWK917513:AWK917527 BGG917513:BGG917527 BQC917513:BQC917527 BZY917513:BZY917527 CJU917513:CJU917527 CTQ917513:CTQ917527 DDM917513:DDM917527 DNI917513:DNI917527 DXE917513:DXE917527 EHA917513:EHA917527 EQW917513:EQW917527 FAS917513:FAS917527 FKO917513:FKO917527 FUK917513:FUK917527 GEG917513:GEG917527 GOC917513:GOC917527 GXY917513:GXY917527 HHU917513:HHU917527 HRQ917513:HRQ917527 IBM917513:IBM917527 ILI917513:ILI917527 IVE917513:IVE917527 JFA917513:JFA917527 JOW917513:JOW917527 JYS917513:JYS917527 KIO917513:KIO917527 KSK917513:KSK917527 LCG917513:LCG917527 LMC917513:LMC917527 LVY917513:LVY917527 MFU917513:MFU917527 MPQ917513:MPQ917527 MZM917513:MZM917527 NJI917513:NJI917527 NTE917513:NTE917527 ODA917513:ODA917527 OMW917513:OMW917527 OWS917513:OWS917527 PGO917513:PGO917527 PQK917513:PQK917527 QAG917513:QAG917527 QKC917513:QKC917527 QTY917513:QTY917527 RDU917513:RDU917527 RNQ917513:RNQ917527 RXM917513:RXM917527 SHI917513:SHI917527 SRE917513:SRE917527 TBA917513:TBA917527 TKW917513:TKW917527 TUS917513:TUS917527 UEO917513:UEO917527 UOK917513:UOK917527 UYG917513:UYG917527 VIC917513:VIC917527 VRY917513:VRY917527 WBU917513:WBU917527 WLQ917513:WLQ917527 WVM917513:WVM917527 D983049:D983063 JA983049:JA983063 SW983049:SW983063 ACS983049:ACS983063 AMO983049:AMO983063 AWK983049:AWK983063 BGG983049:BGG983063 BQC983049:BQC983063 BZY983049:BZY983063 CJU983049:CJU983063 CTQ983049:CTQ983063 DDM983049:DDM983063 DNI983049:DNI983063 DXE983049:DXE983063 EHA983049:EHA983063 EQW983049:EQW983063 FAS983049:FAS983063 FKO983049:FKO983063 FUK983049:FUK983063 GEG983049:GEG983063 GOC983049:GOC983063 GXY983049:GXY983063 HHU983049:HHU983063 HRQ983049:HRQ983063 IBM983049:IBM983063 ILI983049:ILI983063 IVE983049:IVE983063 JFA983049:JFA983063 JOW983049:JOW983063 JYS983049:JYS983063 KIO983049:KIO983063 KSK983049:KSK983063 LCG983049:LCG983063 LMC983049:LMC983063 LVY983049:LVY983063 MFU983049:MFU983063 MPQ983049:MPQ983063 MZM983049:MZM983063 NJI983049:NJI983063 NTE983049:NTE983063 ODA983049:ODA983063 OMW983049:OMW983063 OWS983049:OWS983063 PGO983049:PGO983063 PQK983049:PQK983063 QAG983049:QAG983063 QKC983049:QKC983063 QTY983049:QTY983063 RDU983049:RDU983063 RNQ983049:RNQ983063 RXM983049:RXM983063 SHI983049:SHI983063 SRE983049:SRE983063 TBA983049:TBA983063 TKW983049:TKW983063 TUS983049:TUS983063 UEO983049:UEO983063 UOK983049:UOK983063 UYG983049:UYG983063 VIC983049:VIC983063 VRY983049:VRY983063 WBU983049:WBU983063 WLQ983049:WLQ983063 WVM983049:WVM983063 K14:L28 JH14:JI28 TD14:TE28 ACZ14:ADA28 AMV14:AMW28 AWR14:AWS28 BGN14:BGO28 BQJ14:BQK28 CAF14:CAG28 CKB14:CKC28 CTX14:CTY28 DDT14:DDU28 DNP14:DNQ28 DXL14:DXM28 EHH14:EHI28 ERD14:ERE28 FAZ14:FBA28 FKV14:FKW28 FUR14:FUS28 GEN14:GEO28 GOJ14:GOK28 GYF14:GYG28 HIB14:HIC28 HRX14:HRY28 IBT14:IBU28 ILP14:ILQ28 IVL14:IVM28 JFH14:JFI28 JPD14:JPE28 JYZ14:JZA28 KIV14:KIW28 KSR14:KSS28 LCN14:LCO28 LMJ14:LMK28 LWF14:LWG28 MGB14:MGC28 MPX14:MPY28 MZT14:MZU28 NJP14:NJQ28 NTL14:NTM28 ODH14:ODI28 OND14:ONE28 OWZ14:OXA28 PGV14:PGW28 PQR14:PQS28 QAN14:QAO28 QKJ14:QKK28 QUF14:QUG28 REB14:REC28 RNX14:RNY28 RXT14:RXU28 SHP14:SHQ28 SRL14:SRM28 TBH14:TBI28 TLD14:TLE28 TUZ14:TVA28 UEV14:UEW28 UOR14:UOS28 UYN14:UYO28 VIJ14:VIK28 VSF14:VSG28 WCB14:WCC28 WLX14:WLY28 WVT14:WVU28 K65545:L65559 JH65545:JI65559 TD65545:TE65559 ACZ65545:ADA65559 AMV65545:AMW65559 AWR65545:AWS65559 BGN65545:BGO65559 BQJ65545:BQK65559 CAF65545:CAG65559 CKB65545:CKC65559 CTX65545:CTY65559 DDT65545:DDU65559 DNP65545:DNQ65559 DXL65545:DXM65559 EHH65545:EHI65559 ERD65545:ERE65559 FAZ65545:FBA65559 FKV65545:FKW65559 FUR65545:FUS65559 GEN65545:GEO65559 GOJ65545:GOK65559 GYF65545:GYG65559 HIB65545:HIC65559 HRX65545:HRY65559 IBT65545:IBU65559 ILP65545:ILQ65559 IVL65545:IVM65559 JFH65545:JFI65559 JPD65545:JPE65559 JYZ65545:JZA65559 KIV65545:KIW65559 KSR65545:KSS65559 LCN65545:LCO65559 LMJ65545:LMK65559 LWF65545:LWG65559 MGB65545:MGC65559 MPX65545:MPY65559 MZT65545:MZU65559 NJP65545:NJQ65559 NTL65545:NTM65559 ODH65545:ODI65559 OND65545:ONE65559 OWZ65545:OXA65559 PGV65545:PGW65559 PQR65545:PQS65559 QAN65545:QAO65559 QKJ65545:QKK65559 QUF65545:QUG65559 REB65545:REC65559 RNX65545:RNY65559 RXT65545:RXU65559 SHP65545:SHQ65559 SRL65545:SRM65559 TBH65545:TBI65559 TLD65545:TLE65559 TUZ65545:TVA65559 UEV65545:UEW65559 UOR65545:UOS65559 UYN65545:UYO65559 VIJ65545:VIK65559 VSF65545:VSG65559 WCB65545:WCC65559 WLX65545:WLY65559 WVT65545:WVU65559 K131081:L131095 JH131081:JI131095 TD131081:TE131095 ACZ131081:ADA131095 AMV131081:AMW131095 AWR131081:AWS131095 BGN131081:BGO131095 BQJ131081:BQK131095 CAF131081:CAG131095 CKB131081:CKC131095 CTX131081:CTY131095 DDT131081:DDU131095 DNP131081:DNQ131095 DXL131081:DXM131095 EHH131081:EHI131095 ERD131081:ERE131095 FAZ131081:FBA131095 FKV131081:FKW131095 FUR131081:FUS131095 GEN131081:GEO131095 GOJ131081:GOK131095 GYF131081:GYG131095 HIB131081:HIC131095 HRX131081:HRY131095 IBT131081:IBU131095 ILP131081:ILQ131095 IVL131081:IVM131095 JFH131081:JFI131095 JPD131081:JPE131095 JYZ131081:JZA131095 KIV131081:KIW131095 KSR131081:KSS131095 LCN131081:LCO131095 LMJ131081:LMK131095 LWF131081:LWG131095 MGB131081:MGC131095 MPX131081:MPY131095 MZT131081:MZU131095 NJP131081:NJQ131095 NTL131081:NTM131095 ODH131081:ODI131095 OND131081:ONE131095 OWZ131081:OXA131095 PGV131081:PGW131095 PQR131081:PQS131095 QAN131081:QAO131095 QKJ131081:QKK131095 QUF131081:QUG131095 REB131081:REC131095 RNX131081:RNY131095 RXT131081:RXU131095 SHP131081:SHQ131095 SRL131081:SRM131095 TBH131081:TBI131095 TLD131081:TLE131095 TUZ131081:TVA131095 UEV131081:UEW131095 UOR131081:UOS131095 UYN131081:UYO131095 VIJ131081:VIK131095 VSF131081:VSG131095 WCB131081:WCC131095 WLX131081:WLY131095 WVT131081:WVU131095 K196617:L196631 JH196617:JI196631 TD196617:TE196631 ACZ196617:ADA196631 AMV196617:AMW196631 AWR196617:AWS196631 BGN196617:BGO196631 BQJ196617:BQK196631 CAF196617:CAG196631 CKB196617:CKC196631 CTX196617:CTY196631 DDT196617:DDU196631 DNP196617:DNQ196631 DXL196617:DXM196631 EHH196617:EHI196631 ERD196617:ERE196631 FAZ196617:FBA196631 FKV196617:FKW196631 FUR196617:FUS196631 GEN196617:GEO196631 GOJ196617:GOK196631 GYF196617:GYG196631 HIB196617:HIC196631 HRX196617:HRY196631 IBT196617:IBU196631 ILP196617:ILQ196631 IVL196617:IVM196631 JFH196617:JFI196631 JPD196617:JPE196631 JYZ196617:JZA196631 KIV196617:KIW196631 KSR196617:KSS196631 LCN196617:LCO196631 LMJ196617:LMK196631 LWF196617:LWG196631 MGB196617:MGC196631 MPX196617:MPY196631 MZT196617:MZU196631 NJP196617:NJQ196631 NTL196617:NTM196631 ODH196617:ODI196631 OND196617:ONE196631 OWZ196617:OXA196631 PGV196617:PGW196631 PQR196617:PQS196631 QAN196617:QAO196631 QKJ196617:QKK196631 QUF196617:QUG196631 REB196617:REC196631 RNX196617:RNY196631 RXT196617:RXU196631 SHP196617:SHQ196631 SRL196617:SRM196631 TBH196617:TBI196631 TLD196617:TLE196631 TUZ196617:TVA196631 UEV196617:UEW196631 UOR196617:UOS196631 UYN196617:UYO196631 VIJ196617:VIK196631 VSF196617:VSG196631 WCB196617:WCC196631 WLX196617:WLY196631 WVT196617:WVU196631 K262153:L262167 JH262153:JI262167 TD262153:TE262167 ACZ262153:ADA262167 AMV262153:AMW262167 AWR262153:AWS262167 BGN262153:BGO262167 BQJ262153:BQK262167 CAF262153:CAG262167 CKB262153:CKC262167 CTX262153:CTY262167 DDT262153:DDU262167 DNP262153:DNQ262167 DXL262153:DXM262167 EHH262153:EHI262167 ERD262153:ERE262167 FAZ262153:FBA262167 FKV262153:FKW262167 FUR262153:FUS262167 GEN262153:GEO262167 GOJ262153:GOK262167 GYF262153:GYG262167 HIB262153:HIC262167 HRX262153:HRY262167 IBT262153:IBU262167 ILP262153:ILQ262167 IVL262153:IVM262167 JFH262153:JFI262167 JPD262153:JPE262167 JYZ262153:JZA262167 KIV262153:KIW262167 KSR262153:KSS262167 LCN262153:LCO262167 LMJ262153:LMK262167 LWF262153:LWG262167 MGB262153:MGC262167 MPX262153:MPY262167 MZT262153:MZU262167 NJP262153:NJQ262167 NTL262153:NTM262167 ODH262153:ODI262167 OND262153:ONE262167 OWZ262153:OXA262167 PGV262153:PGW262167 PQR262153:PQS262167 QAN262153:QAO262167 QKJ262153:QKK262167 QUF262153:QUG262167 REB262153:REC262167 RNX262153:RNY262167 RXT262153:RXU262167 SHP262153:SHQ262167 SRL262153:SRM262167 TBH262153:TBI262167 TLD262153:TLE262167 TUZ262153:TVA262167 UEV262153:UEW262167 UOR262153:UOS262167 UYN262153:UYO262167 VIJ262153:VIK262167 VSF262153:VSG262167 WCB262153:WCC262167 WLX262153:WLY262167 WVT262153:WVU262167 K327689:L327703 JH327689:JI327703 TD327689:TE327703 ACZ327689:ADA327703 AMV327689:AMW327703 AWR327689:AWS327703 BGN327689:BGO327703 BQJ327689:BQK327703 CAF327689:CAG327703 CKB327689:CKC327703 CTX327689:CTY327703 DDT327689:DDU327703 DNP327689:DNQ327703 DXL327689:DXM327703 EHH327689:EHI327703 ERD327689:ERE327703 FAZ327689:FBA327703 FKV327689:FKW327703 FUR327689:FUS327703 GEN327689:GEO327703 GOJ327689:GOK327703 GYF327689:GYG327703 HIB327689:HIC327703 HRX327689:HRY327703 IBT327689:IBU327703 ILP327689:ILQ327703 IVL327689:IVM327703 JFH327689:JFI327703 JPD327689:JPE327703 JYZ327689:JZA327703 KIV327689:KIW327703 KSR327689:KSS327703 LCN327689:LCO327703 LMJ327689:LMK327703 LWF327689:LWG327703 MGB327689:MGC327703 MPX327689:MPY327703 MZT327689:MZU327703 NJP327689:NJQ327703 NTL327689:NTM327703 ODH327689:ODI327703 OND327689:ONE327703 OWZ327689:OXA327703 PGV327689:PGW327703 PQR327689:PQS327703 QAN327689:QAO327703 QKJ327689:QKK327703 QUF327689:QUG327703 REB327689:REC327703 RNX327689:RNY327703 RXT327689:RXU327703 SHP327689:SHQ327703 SRL327689:SRM327703 TBH327689:TBI327703 TLD327689:TLE327703 TUZ327689:TVA327703 UEV327689:UEW327703 UOR327689:UOS327703 UYN327689:UYO327703 VIJ327689:VIK327703 VSF327689:VSG327703 WCB327689:WCC327703 WLX327689:WLY327703 WVT327689:WVU327703 K393225:L393239 JH393225:JI393239 TD393225:TE393239 ACZ393225:ADA393239 AMV393225:AMW393239 AWR393225:AWS393239 BGN393225:BGO393239 BQJ393225:BQK393239 CAF393225:CAG393239 CKB393225:CKC393239 CTX393225:CTY393239 DDT393225:DDU393239 DNP393225:DNQ393239 DXL393225:DXM393239 EHH393225:EHI393239 ERD393225:ERE393239 FAZ393225:FBA393239 FKV393225:FKW393239 FUR393225:FUS393239 GEN393225:GEO393239 GOJ393225:GOK393239 GYF393225:GYG393239 HIB393225:HIC393239 HRX393225:HRY393239 IBT393225:IBU393239 ILP393225:ILQ393239 IVL393225:IVM393239 JFH393225:JFI393239 JPD393225:JPE393239 JYZ393225:JZA393239 KIV393225:KIW393239 KSR393225:KSS393239 LCN393225:LCO393239 LMJ393225:LMK393239 LWF393225:LWG393239 MGB393225:MGC393239 MPX393225:MPY393239 MZT393225:MZU393239 NJP393225:NJQ393239 NTL393225:NTM393239 ODH393225:ODI393239 OND393225:ONE393239 OWZ393225:OXA393239 PGV393225:PGW393239 PQR393225:PQS393239 QAN393225:QAO393239 QKJ393225:QKK393239 QUF393225:QUG393239 REB393225:REC393239 RNX393225:RNY393239 RXT393225:RXU393239 SHP393225:SHQ393239 SRL393225:SRM393239 TBH393225:TBI393239 TLD393225:TLE393239 TUZ393225:TVA393239 UEV393225:UEW393239 UOR393225:UOS393239 UYN393225:UYO393239 VIJ393225:VIK393239 VSF393225:VSG393239 WCB393225:WCC393239 WLX393225:WLY393239 WVT393225:WVU393239 K458761:L458775 JH458761:JI458775 TD458761:TE458775 ACZ458761:ADA458775 AMV458761:AMW458775 AWR458761:AWS458775 BGN458761:BGO458775 BQJ458761:BQK458775 CAF458761:CAG458775 CKB458761:CKC458775 CTX458761:CTY458775 DDT458761:DDU458775 DNP458761:DNQ458775 DXL458761:DXM458775 EHH458761:EHI458775 ERD458761:ERE458775 FAZ458761:FBA458775 FKV458761:FKW458775 FUR458761:FUS458775 GEN458761:GEO458775 GOJ458761:GOK458775 GYF458761:GYG458775 HIB458761:HIC458775 HRX458761:HRY458775 IBT458761:IBU458775 ILP458761:ILQ458775 IVL458761:IVM458775 JFH458761:JFI458775 JPD458761:JPE458775 JYZ458761:JZA458775 KIV458761:KIW458775 KSR458761:KSS458775 LCN458761:LCO458775 LMJ458761:LMK458775 LWF458761:LWG458775 MGB458761:MGC458775 MPX458761:MPY458775 MZT458761:MZU458775 NJP458761:NJQ458775 NTL458761:NTM458775 ODH458761:ODI458775 OND458761:ONE458775 OWZ458761:OXA458775 PGV458761:PGW458775 PQR458761:PQS458775 QAN458761:QAO458775 QKJ458761:QKK458775 QUF458761:QUG458775 REB458761:REC458775 RNX458761:RNY458775 RXT458761:RXU458775 SHP458761:SHQ458775 SRL458761:SRM458775 TBH458761:TBI458775 TLD458761:TLE458775 TUZ458761:TVA458775 UEV458761:UEW458775 UOR458761:UOS458775 UYN458761:UYO458775 VIJ458761:VIK458775 VSF458761:VSG458775 WCB458761:WCC458775 WLX458761:WLY458775 WVT458761:WVU458775 K524297:L524311 JH524297:JI524311 TD524297:TE524311 ACZ524297:ADA524311 AMV524297:AMW524311 AWR524297:AWS524311 BGN524297:BGO524311 BQJ524297:BQK524311 CAF524297:CAG524311 CKB524297:CKC524311 CTX524297:CTY524311 DDT524297:DDU524311 DNP524297:DNQ524311 DXL524297:DXM524311 EHH524297:EHI524311 ERD524297:ERE524311 FAZ524297:FBA524311 FKV524297:FKW524311 FUR524297:FUS524311 GEN524297:GEO524311 GOJ524297:GOK524311 GYF524297:GYG524311 HIB524297:HIC524311 HRX524297:HRY524311 IBT524297:IBU524311 ILP524297:ILQ524311 IVL524297:IVM524311 JFH524297:JFI524311 JPD524297:JPE524311 JYZ524297:JZA524311 KIV524297:KIW524311 KSR524297:KSS524311 LCN524297:LCO524311 LMJ524297:LMK524311 LWF524297:LWG524311 MGB524297:MGC524311 MPX524297:MPY524311 MZT524297:MZU524311 NJP524297:NJQ524311 NTL524297:NTM524311 ODH524297:ODI524311 OND524297:ONE524311 OWZ524297:OXA524311 PGV524297:PGW524311 PQR524297:PQS524311 QAN524297:QAO524311 QKJ524297:QKK524311 QUF524297:QUG524311 REB524297:REC524311 RNX524297:RNY524311 RXT524297:RXU524311 SHP524297:SHQ524311 SRL524297:SRM524311 TBH524297:TBI524311 TLD524297:TLE524311 TUZ524297:TVA524311 UEV524297:UEW524311 UOR524297:UOS524311 UYN524297:UYO524311 VIJ524297:VIK524311 VSF524297:VSG524311 WCB524297:WCC524311 WLX524297:WLY524311 WVT524297:WVU524311 K589833:L589847 JH589833:JI589847 TD589833:TE589847 ACZ589833:ADA589847 AMV589833:AMW589847 AWR589833:AWS589847 BGN589833:BGO589847 BQJ589833:BQK589847 CAF589833:CAG589847 CKB589833:CKC589847 CTX589833:CTY589847 DDT589833:DDU589847 DNP589833:DNQ589847 DXL589833:DXM589847 EHH589833:EHI589847 ERD589833:ERE589847 FAZ589833:FBA589847 FKV589833:FKW589847 FUR589833:FUS589847 GEN589833:GEO589847 GOJ589833:GOK589847 GYF589833:GYG589847 HIB589833:HIC589847 HRX589833:HRY589847 IBT589833:IBU589847 ILP589833:ILQ589847 IVL589833:IVM589847 JFH589833:JFI589847 JPD589833:JPE589847 JYZ589833:JZA589847 KIV589833:KIW589847 KSR589833:KSS589847 LCN589833:LCO589847 LMJ589833:LMK589847 LWF589833:LWG589847 MGB589833:MGC589847 MPX589833:MPY589847 MZT589833:MZU589847 NJP589833:NJQ589847 NTL589833:NTM589847 ODH589833:ODI589847 OND589833:ONE589847 OWZ589833:OXA589847 PGV589833:PGW589847 PQR589833:PQS589847 QAN589833:QAO589847 QKJ589833:QKK589847 QUF589833:QUG589847 REB589833:REC589847 RNX589833:RNY589847 RXT589833:RXU589847 SHP589833:SHQ589847 SRL589833:SRM589847 TBH589833:TBI589847 TLD589833:TLE589847 TUZ589833:TVA589847 UEV589833:UEW589847 UOR589833:UOS589847 UYN589833:UYO589847 VIJ589833:VIK589847 VSF589833:VSG589847 WCB589833:WCC589847 WLX589833:WLY589847 WVT589833:WVU589847 K655369:L655383 JH655369:JI655383 TD655369:TE655383 ACZ655369:ADA655383 AMV655369:AMW655383 AWR655369:AWS655383 BGN655369:BGO655383 BQJ655369:BQK655383 CAF655369:CAG655383 CKB655369:CKC655383 CTX655369:CTY655383 DDT655369:DDU655383 DNP655369:DNQ655383 DXL655369:DXM655383 EHH655369:EHI655383 ERD655369:ERE655383 FAZ655369:FBA655383 FKV655369:FKW655383 FUR655369:FUS655383 GEN655369:GEO655383 GOJ655369:GOK655383 GYF655369:GYG655383 HIB655369:HIC655383 HRX655369:HRY655383 IBT655369:IBU655383 ILP655369:ILQ655383 IVL655369:IVM655383 JFH655369:JFI655383 JPD655369:JPE655383 JYZ655369:JZA655383 KIV655369:KIW655383 KSR655369:KSS655383 LCN655369:LCO655383 LMJ655369:LMK655383 LWF655369:LWG655383 MGB655369:MGC655383 MPX655369:MPY655383 MZT655369:MZU655383 NJP655369:NJQ655383 NTL655369:NTM655383 ODH655369:ODI655383 OND655369:ONE655383 OWZ655369:OXA655383 PGV655369:PGW655383 PQR655369:PQS655383 QAN655369:QAO655383 QKJ655369:QKK655383 QUF655369:QUG655383 REB655369:REC655383 RNX655369:RNY655383 RXT655369:RXU655383 SHP655369:SHQ655383 SRL655369:SRM655383 TBH655369:TBI655383 TLD655369:TLE655383 TUZ655369:TVA655383 UEV655369:UEW655383 UOR655369:UOS655383 UYN655369:UYO655383 VIJ655369:VIK655383 VSF655369:VSG655383 WCB655369:WCC655383 WLX655369:WLY655383 WVT655369:WVU655383 K720905:L720919 JH720905:JI720919 TD720905:TE720919 ACZ720905:ADA720919 AMV720905:AMW720919 AWR720905:AWS720919 BGN720905:BGO720919 BQJ720905:BQK720919 CAF720905:CAG720919 CKB720905:CKC720919 CTX720905:CTY720919 DDT720905:DDU720919 DNP720905:DNQ720919 DXL720905:DXM720919 EHH720905:EHI720919 ERD720905:ERE720919 FAZ720905:FBA720919 FKV720905:FKW720919 FUR720905:FUS720919 GEN720905:GEO720919 GOJ720905:GOK720919 GYF720905:GYG720919 HIB720905:HIC720919 HRX720905:HRY720919 IBT720905:IBU720919 ILP720905:ILQ720919 IVL720905:IVM720919 JFH720905:JFI720919 JPD720905:JPE720919 JYZ720905:JZA720919 KIV720905:KIW720919 KSR720905:KSS720919 LCN720905:LCO720919 LMJ720905:LMK720919 LWF720905:LWG720919 MGB720905:MGC720919 MPX720905:MPY720919 MZT720905:MZU720919 NJP720905:NJQ720919 NTL720905:NTM720919 ODH720905:ODI720919 OND720905:ONE720919 OWZ720905:OXA720919 PGV720905:PGW720919 PQR720905:PQS720919 QAN720905:QAO720919 QKJ720905:QKK720919 QUF720905:QUG720919 REB720905:REC720919 RNX720905:RNY720919 RXT720905:RXU720919 SHP720905:SHQ720919 SRL720905:SRM720919 TBH720905:TBI720919 TLD720905:TLE720919 TUZ720905:TVA720919 UEV720905:UEW720919 UOR720905:UOS720919 UYN720905:UYO720919 VIJ720905:VIK720919 VSF720905:VSG720919 WCB720905:WCC720919 WLX720905:WLY720919 WVT720905:WVU720919 K786441:L786455 JH786441:JI786455 TD786441:TE786455 ACZ786441:ADA786455 AMV786441:AMW786455 AWR786441:AWS786455 BGN786441:BGO786455 BQJ786441:BQK786455 CAF786441:CAG786455 CKB786441:CKC786455 CTX786441:CTY786455 DDT786441:DDU786455 DNP786441:DNQ786455 DXL786441:DXM786455 EHH786441:EHI786455 ERD786441:ERE786455 FAZ786441:FBA786455 FKV786441:FKW786455 FUR786441:FUS786455 GEN786441:GEO786455 GOJ786441:GOK786455 GYF786441:GYG786455 HIB786441:HIC786455 HRX786441:HRY786455 IBT786441:IBU786455 ILP786441:ILQ786455 IVL786441:IVM786455 JFH786441:JFI786455 JPD786441:JPE786455 JYZ786441:JZA786455 KIV786441:KIW786455 KSR786441:KSS786455 LCN786441:LCO786455 LMJ786441:LMK786455 LWF786441:LWG786455 MGB786441:MGC786455 MPX786441:MPY786455 MZT786441:MZU786455 NJP786441:NJQ786455 NTL786441:NTM786455 ODH786441:ODI786455 OND786441:ONE786455 OWZ786441:OXA786455 PGV786441:PGW786455 PQR786441:PQS786455 QAN786441:QAO786455 QKJ786441:QKK786455 QUF786441:QUG786455 REB786441:REC786455 RNX786441:RNY786455 RXT786441:RXU786455 SHP786441:SHQ786455 SRL786441:SRM786455 TBH786441:TBI786455 TLD786441:TLE786455 TUZ786441:TVA786455 UEV786441:UEW786455 UOR786441:UOS786455 UYN786441:UYO786455 VIJ786441:VIK786455 VSF786441:VSG786455 WCB786441:WCC786455 WLX786441:WLY786455 WVT786441:WVU786455 K851977:L851991 JH851977:JI851991 TD851977:TE851991 ACZ851977:ADA851991 AMV851977:AMW851991 AWR851977:AWS851991 BGN851977:BGO851991 BQJ851977:BQK851991 CAF851977:CAG851991 CKB851977:CKC851991 CTX851977:CTY851991 DDT851977:DDU851991 DNP851977:DNQ851991 DXL851977:DXM851991 EHH851977:EHI851991 ERD851977:ERE851991 FAZ851977:FBA851991 FKV851977:FKW851991 FUR851977:FUS851991 GEN851977:GEO851991 GOJ851977:GOK851991 GYF851977:GYG851991 HIB851977:HIC851991 HRX851977:HRY851991 IBT851977:IBU851991 ILP851977:ILQ851991 IVL851977:IVM851991 JFH851977:JFI851991 JPD851977:JPE851991 JYZ851977:JZA851991 KIV851977:KIW851991 KSR851977:KSS851991 LCN851977:LCO851991 LMJ851977:LMK851991 LWF851977:LWG851991 MGB851977:MGC851991 MPX851977:MPY851991 MZT851977:MZU851991 NJP851977:NJQ851991 NTL851977:NTM851991 ODH851977:ODI851991 OND851977:ONE851991 OWZ851977:OXA851991 PGV851977:PGW851991 PQR851977:PQS851991 QAN851977:QAO851991 QKJ851977:QKK851991 QUF851977:QUG851991 REB851977:REC851991 RNX851977:RNY851991 RXT851977:RXU851991 SHP851977:SHQ851991 SRL851977:SRM851991 TBH851977:TBI851991 TLD851977:TLE851991 TUZ851977:TVA851991 UEV851977:UEW851991 UOR851977:UOS851991 UYN851977:UYO851991 VIJ851977:VIK851991 VSF851977:VSG851991 WCB851977:WCC851991 WLX851977:WLY851991 WVT851977:WVU851991 K917513:L917527 JH917513:JI917527 TD917513:TE917527 ACZ917513:ADA917527 AMV917513:AMW917527 AWR917513:AWS917527 BGN917513:BGO917527 BQJ917513:BQK917527 CAF917513:CAG917527 CKB917513:CKC917527 CTX917513:CTY917527 DDT917513:DDU917527 DNP917513:DNQ917527 DXL917513:DXM917527 EHH917513:EHI917527 ERD917513:ERE917527 FAZ917513:FBA917527 FKV917513:FKW917527 FUR917513:FUS917527 GEN917513:GEO917527 GOJ917513:GOK917527 GYF917513:GYG917527 HIB917513:HIC917527 HRX917513:HRY917527 IBT917513:IBU917527 ILP917513:ILQ917527 IVL917513:IVM917527 JFH917513:JFI917527 JPD917513:JPE917527 JYZ917513:JZA917527 KIV917513:KIW917527 KSR917513:KSS917527 LCN917513:LCO917527 LMJ917513:LMK917527 LWF917513:LWG917527 MGB917513:MGC917527 MPX917513:MPY917527 MZT917513:MZU917527 NJP917513:NJQ917527 NTL917513:NTM917527 ODH917513:ODI917527 OND917513:ONE917527 OWZ917513:OXA917527 PGV917513:PGW917527 PQR917513:PQS917527 QAN917513:QAO917527 QKJ917513:QKK917527 QUF917513:QUG917527 REB917513:REC917527 RNX917513:RNY917527 RXT917513:RXU917527 SHP917513:SHQ917527 SRL917513:SRM917527 TBH917513:TBI917527 TLD917513:TLE917527 TUZ917513:TVA917527 UEV917513:UEW917527 UOR917513:UOS917527 UYN917513:UYO917527 VIJ917513:VIK917527 VSF917513:VSG917527 WCB917513:WCC917527 WLX917513:WLY917527 WVT917513:WVU917527 K983049:L983063 JH983049:JI983063 TD983049:TE983063 ACZ983049:ADA983063 AMV983049:AMW983063 AWR983049:AWS983063 BGN983049:BGO983063 BQJ983049:BQK983063 CAF983049:CAG983063 CKB983049:CKC983063 CTX983049:CTY983063 DDT983049:DDU983063 DNP983049:DNQ983063 DXL983049:DXM983063 EHH983049:EHI983063 ERD983049:ERE983063 FAZ983049:FBA983063 FKV983049:FKW983063 FUR983049:FUS983063 GEN983049:GEO983063 GOJ983049:GOK983063 GYF983049:GYG983063 HIB983049:HIC983063 HRX983049:HRY983063 IBT983049:IBU983063 ILP983049:ILQ983063 IVL983049:IVM983063 JFH983049:JFI983063 JPD983049:JPE983063 JYZ983049:JZA983063 KIV983049:KIW983063 KSR983049:KSS983063 LCN983049:LCO983063 LMJ983049:LMK983063 LWF983049:LWG983063 MGB983049:MGC983063 MPX983049:MPY983063 MZT983049:MZU983063 NJP983049:NJQ983063 NTL983049:NTM983063 ODH983049:ODI983063 OND983049:ONE983063 OWZ983049:OXA983063 PGV983049:PGW983063 PQR983049:PQS983063 QAN983049:QAO983063 QKJ983049:QKK983063 QUF983049:QUG983063 REB983049:REC983063 RNX983049:RNY983063 RXT983049:RXU983063 SHP983049:SHQ983063 SRL983049:SRM983063 TBH983049:TBI983063 TLD983049:TLE983063 TUZ983049:TVA983063 UEV983049:UEW983063 UOR983049:UOS983063 UYN983049:UYO983063 VIJ983049:VIK983063 VSF983049:VSG983063 WCB983049:WCC983063 WLX983049:WLY983063 WVT983049:WVU983063">
      <formula1>4</formula1>
    </dataValidation>
  </dataValidations>
  <hyperlinks>
    <hyperlink ref="B1:P1" location="Index!A1" display="Index!A1"/>
    <hyperlink ref="B33" location="Instructions560" display="560 Instructions"/>
    <hyperlink ref="B34" location="TransfersPurposeandUse" display="Transfer Accounts - Purpose and Use"/>
  </hyperlinks>
  <printOptions horizontalCentered="1"/>
  <pageMargins left="0.5" right="0.5" top="0.75" bottom="0.5" header="0.5" footer="0.5"/>
  <pageSetup scale="94" orientation="landscape" blackAndWhite="1"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FF00"/>
  </sheetPr>
  <dimension ref="A1:L148"/>
  <sheetViews>
    <sheetView topLeftCell="C1" zoomScaleNormal="100" workbookViewId="0">
      <pane ySplit="2" topLeftCell="A3" activePane="bottomLeft" state="frozen"/>
      <selection activeCell="B12" sqref="B12"/>
      <selection pane="bottomLeft" activeCell="J46" sqref="J46"/>
    </sheetView>
  </sheetViews>
  <sheetFormatPr defaultColWidth="9.140625" defaultRowHeight="15.75"/>
  <cols>
    <col min="1" max="2" width="15.7109375" style="5" hidden="1" customWidth="1"/>
    <col min="3" max="3" width="15.7109375" style="5" customWidth="1"/>
    <col min="4" max="4" width="42.28515625" style="5" customWidth="1"/>
    <col min="5" max="6" width="10.5703125" style="5" customWidth="1"/>
    <col min="7" max="7" width="20.42578125" style="16" customWidth="1"/>
    <col min="8" max="8" width="21.85546875" style="16" customWidth="1"/>
    <col min="9" max="9" width="15.85546875" style="5" customWidth="1"/>
    <col min="10" max="10" width="69.140625" style="5" customWidth="1"/>
    <col min="11" max="16384" width="9.140625" style="5"/>
  </cols>
  <sheetData>
    <row r="1" spans="1:12" ht="31.5">
      <c r="B1" s="6"/>
      <c r="C1" s="21" t="s">
        <v>153</v>
      </c>
      <c r="D1" s="46" t="s">
        <v>243</v>
      </c>
      <c r="E1" s="20"/>
      <c r="F1" s="25" t="s">
        <v>314</v>
      </c>
      <c r="G1" s="26"/>
      <c r="I1" s="26" t="s">
        <v>77</v>
      </c>
    </row>
    <row r="2" spans="1:12" ht="33" customHeight="1">
      <c r="A2" s="5" t="s">
        <v>44</v>
      </c>
      <c r="B2" s="6" t="s">
        <v>282</v>
      </c>
      <c r="C2" s="22" t="s">
        <v>312</v>
      </c>
      <c r="D2" s="23" t="s">
        <v>666</v>
      </c>
      <c r="E2" s="24" t="s">
        <v>313</v>
      </c>
      <c r="F2" s="26" t="s">
        <v>315</v>
      </c>
      <c r="G2" s="26" t="s">
        <v>375</v>
      </c>
      <c r="H2" s="26" t="s">
        <v>376</v>
      </c>
      <c r="I2" s="26" t="s">
        <v>316</v>
      </c>
      <c r="J2" s="25" t="s">
        <v>622</v>
      </c>
    </row>
    <row r="3" spans="1:12">
      <c r="A3" s="5" t="str">
        <f>C3&amp;" "&amp;D3</f>
        <v>01 North Carolina General Assembly</v>
      </c>
      <c r="B3" s="6">
        <v>1</v>
      </c>
      <c r="C3" s="206" t="str">
        <f t="shared" ref="C3:C45" si="0">TEXT(B3,"00")</f>
        <v>01</v>
      </c>
      <c r="D3" s="16" t="s">
        <v>52</v>
      </c>
      <c r="E3" s="16" t="s">
        <v>229</v>
      </c>
      <c r="F3" s="16" t="s">
        <v>272</v>
      </c>
      <c r="G3" s="41" t="s">
        <v>377</v>
      </c>
      <c r="H3" s="16" t="s">
        <v>378</v>
      </c>
      <c r="I3" s="11"/>
    </row>
    <row r="4" spans="1:12">
      <c r="A4" s="5" t="str">
        <f t="shared" ref="A4:A63" si="1">C4&amp;" "&amp;D4</f>
        <v>02 Administrative Office of the Courts</v>
      </c>
      <c r="B4" s="6">
        <v>2</v>
      </c>
      <c r="C4" s="206" t="str">
        <f t="shared" si="0"/>
        <v>02</v>
      </c>
      <c r="D4" s="16" t="s">
        <v>287</v>
      </c>
      <c r="E4" s="16" t="s">
        <v>229</v>
      </c>
      <c r="F4" s="16" t="s">
        <v>272</v>
      </c>
      <c r="G4" s="41" t="s">
        <v>480</v>
      </c>
      <c r="H4" s="16" t="s">
        <v>481</v>
      </c>
      <c r="I4" s="11"/>
      <c r="J4" s="16"/>
    </row>
    <row r="5" spans="1:12">
      <c r="A5" s="5" t="str">
        <f t="shared" si="1"/>
        <v>03 Office of the Governor</v>
      </c>
      <c r="B5" s="6">
        <v>3</v>
      </c>
      <c r="C5" s="206" t="str">
        <f t="shared" si="0"/>
        <v>03</v>
      </c>
      <c r="D5" s="16" t="s">
        <v>288</v>
      </c>
      <c r="E5" s="16" t="s">
        <v>229</v>
      </c>
      <c r="F5" s="16" t="s">
        <v>272</v>
      </c>
      <c r="G5" s="41" t="s">
        <v>379</v>
      </c>
      <c r="H5" s="16" t="s">
        <v>380</v>
      </c>
      <c r="I5" s="11"/>
    </row>
    <row r="6" spans="1:12">
      <c r="A6" s="5" t="str">
        <f t="shared" si="1"/>
        <v>04 Office of Lieutenant Governor</v>
      </c>
      <c r="B6" s="6">
        <v>4</v>
      </c>
      <c r="C6" s="206" t="str">
        <f t="shared" si="0"/>
        <v>04</v>
      </c>
      <c r="D6" s="16" t="s">
        <v>289</v>
      </c>
      <c r="E6" s="16" t="s">
        <v>229</v>
      </c>
      <c r="F6" s="16" t="s">
        <v>272</v>
      </c>
      <c r="G6" s="41" t="s">
        <v>628</v>
      </c>
      <c r="H6" s="16" t="s">
        <v>381</v>
      </c>
      <c r="I6" s="11"/>
    </row>
    <row r="7" spans="1:12">
      <c r="A7" s="5" t="str">
        <f t="shared" si="1"/>
        <v>05 Office of the Secretary of State</v>
      </c>
      <c r="B7" s="6">
        <v>5</v>
      </c>
      <c r="C7" s="206" t="str">
        <f t="shared" si="0"/>
        <v>05</v>
      </c>
      <c r="D7" s="16" t="s">
        <v>53</v>
      </c>
      <c r="E7" s="16" t="s">
        <v>229</v>
      </c>
      <c r="F7" s="16" t="s">
        <v>272</v>
      </c>
      <c r="G7" s="41" t="s">
        <v>608</v>
      </c>
      <c r="H7" s="16" t="s">
        <v>609</v>
      </c>
      <c r="I7" s="11"/>
    </row>
    <row r="8" spans="1:12">
      <c r="A8" s="5" t="str">
        <f t="shared" si="1"/>
        <v>06 Office of the State Auditor</v>
      </c>
      <c r="B8" s="6">
        <v>6</v>
      </c>
      <c r="C8" s="206" t="str">
        <f t="shared" si="0"/>
        <v>06</v>
      </c>
      <c r="D8" s="16" t="s">
        <v>47</v>
      </c>
      <c r="E8" s="16" t="s">
        <v>229</v>
      </c>
      <c r="F8" s="16" t="s">
        <v>272</v>
      </c>
      <c r="G8" s="41" t="s">
        <v>664</v>
      </c>
      <c r="H8" s="16" t="s">
        <v>382</v>
      </c>
      <c r="I8" s="11"/>
      <c r="K8" s="5" t="b">
        <f t="shared" ref="K8:K19" si="2">ISTEXT(B8)</f>
        <v>0</v>
      </c>
    </row>
    <row r="9" spans="1:12" ht="16.5" customHeight="1">
      <c r="A9" s="5" t="str">
        <f t="shared" si="1"/>
        <v xml:space="preserve">07 Department of the State Treasurer </v>
      </c>
      <c r="B9" s="6">
        <v>7</v>
      </c>
      <c r="C9" s="206" t="str">
        <f t="shared" si="0"/>
        <v>07</v>
      </c>
      <c r="D9" s="16" t="s">
        <v>6</v>
      </c>
      <c r="E9" s="16" t="s">
        <v>229</v>
      </c>
      <c r="F9" s="16" t="s">
        <v>272</v>
      </c>
      <c r="G9" s="41" t="s">
        <v>579</v>
      </c>
      <c r="H9" s="16" t="s">
        <v>651</v>
      </c>
      <c r="I9" s="12"/>
      <c r="J9" s="42"/>
      <c r="K9" s="5" t="b">
        <f t="shared" si="2"/>
        <v>0</v>
      </c>
    </row>
    <row r="10" spans="1:12" ht="17.25" customHeight="1">
      <c r="A10" s="5" t="str">
        <f t="shared" si="1"/>
        <v xml:space="preserve">08 Department of Public Instruction </v>
      </c>
      <c r="B10" s="6">
        <v>8</v>
      </c>
      <c r="C10" s="206" t="str">
        <f t="shared" si="0"/>
        <v>08</v>
      </c>
      <c r="D10" s="16" t="s">
        <v>169</v>
      </c>
      <c r="E10" s="16" t="s">
        <v>229</v>
      </c>
      <c r="F10" s="16" t="s">
        <v>272</v>
      </c>
      <c r="G10" s="41" t="s">
        <v>768</v>
      </c>
      <c r="H10" s="16" t="s">
        <v>769</v>
      </c>
      <c r="I10" s="12"/>
      <c r="K10" s="5" t="b">
        <f t="shared" si="2"/>
        <v>0</v>
      </c>
      <c r="L10" s="5" t="b">
        <f t="shared" ref="L10:L31" si="3">ISTEXT(C10)</f>
        <v>1</v>
      </c>
    </row>
    <row r="11" spans="1:12">
      <c r="A11" s="5" t="str">
        <f t="shared" si="1"/>
        <v xml:space="preserve">09 Department of Justice </v>
      </c>
      <c r="B11" s="6">
        <v>9</v>
      </c>
      <c r="C11" s="206" t="str">
        <f t="shared" si="0"/>
        <v>09</v>
      </c>
      <c r="D11" s="16" t="s">
        <v>57</v>
      </c>
      <c r="E11" s="16" t="s">
        <v>229</v>
      </c>
      <c r="F11" s="16" t="s">
        <v>272</v>
      </c>
      <c r="G11" s="41" t="s">
        <v>648</v>
      </c>
      <c r="H11" s="58" t="s">
        <v>649</v>
      </c>
      <c r="I11" s="11"/>
      <c r="K11" s="5" t="b">
        <f t="shared" si="2"/>
        <v>0</v>
      </c>
      <c r="L11" s="5" t="b">
        <f t="shared" si="3"/>
        <v>1</v>
      </c>
    </row>
    <row r="12" spans="1:12">
      <c r="A12" s="5" t="str">
        <f t="shared" si="1"/>
        <v>10 Department of Agriculture</v>
      </c>
      <c r="B12" s="6">
        <v>10</v>
      </c>
      <c r="C12" s="206" t="str">
        <f t="shared" si="0"/>
        <v>10</v>
      </c>
      <c r="D12" s="16" t="s">
        <v>58</v>
      </c>
      <c r="E12" s="16" t="s">
        <v>229</v>
      </c>
      <c r="F12" s="16" t="s">
        <v>272</v>
      </c>
      <c r="G12" s="41" t="s">
        <v>383</v>
      </c>
      <c r="H12" s="16" t="s">
        <v>384</v>
      </c>
      <c r="I12" s="11"/>
      <c r="K12" s="5" t="b">
        <f t="shared" si="2"/>
        <v>0</v>
      </c>
      <c r="L12" s="5" t="b">
        <f t="shared" si="3"/>
        <v>1</v>
      </c>
    </row>
    <row r="13" spans="1:12">
      <c r="A13" s="5" t="str">
        <f t="shared" si="1"/>
        <v>11 Department of Labor</v>
      </c>
      <c r="B13" s="6">
        <v>11</v>
      </c>
      <c r="C13" s="206" t="str">
        <f t="shared" si="0"/>
        <v>11</v>
      </c>
      <c r="D13" s="16" t="s">
        <v>59</v>
      </c>
      <c r="E13" s="16" t="s">
        <v>229</v>
      </c>
      <c r="F13" s="16" t="s">
        <v>272</v>
      </c>
      <c r="G13" s="41" t="s">
        <v>454</v>
      </c>
      <c r="H13" s="16" t="s">
        <v>455</v>
      </c>
      <c r="I13" s="11"/>
      <c r="K13" s="5" t="b">
        <f t="shared" si="2"/>
        <v>0</v>
      </c>
      <c r="L13" s="5" t="b">
        <f t="shared" si="3"/>
        <v>1</v>
      </c>
    </row>
    <row r="14" spans="1:12">
      <c r="A14" s="5" t="str">
        <f t="shared" si="1"/>
        <v xml:space="preserve">12 Department of Insurance </v>
      </c>
      <c r="B14" s="6">
        <v>12</v>
      </c>
      <c r="C14" s="206" t="str">
        <f t="shared" si="0"/>
        <v>12</v>
      </c>
      <c r="D14" s="16" t="s">
        <v>60</v>
      </c>
      <c r="E14" s="16" t="s">
        <v>229</v>
      </c>
      <c r="F14" s="16" t="s">
        <v>272</v>
      </c>
      <c r="G14" s="41" t="s">
        <v>385</v>
      </c>
      <c r="H14" s="16" t="s">
        <v>589</v>
      </c>
      <c r="I14" s="11"/>
      <c r="K14" s="5" t="b">
        <f t="shared" si="2"/>
        <v>0</v>
      </c>
      <c r="L14" s="5" t="b">
        <f t="shared" si="3"/>
        <v>1</v>
      </c>
    </row>
    <row r="15" spans="1:12">
      <c r="A15" s="5" t="str">
        <f t="shared" si="1"/>
        <v xml:space="preserve">13 Department of Administration </v>
      </c>
      <c r="B15" s="6">
        <v>13</v>
      </c>
      <c r="C15" s="206" t="str">
        <f t="shared" si="0"/>
        <v>13</v>
      </c>
      <c r="D15" s="16" t="s">
        <v>40</v>
      </c>
      <c r="E15" s="16" t="s">
        <v>229</v>
      </c>
      <c r="F15" s="16" t="s">
        <v>272</v>
      </c>
      <c r="G15" s="41" t="s">
        <v>628</v>
      </c>
      <c r="H15" s="16" t="s">
        <v>381</v>
      </c>
      <c r="I15" s="11"/>
      <c r="K15" s="5" t="b">
        <f t="shared" si="2"/>
        <v>0</v>
      </c>
      <c r="L15" s="5" t="b">
        <f t="shared" si="3"/>
        <v>1</v>
      </c>
    </row>
    <row r="16" spans="1:12">
      <c r="A16" s="5" t="str">
        <f t="shared" si="1"/>
        <v xml:space="preserve">14 Office of the State Controller </v>
      </c>
      <c r="B16" s="6">
        <v>14</v>
      </c>
      <c r="C16" s="206" t="str">
        <f t="shared" si="0"/>
        <v>14</v>
      </c>
      <c r="D16" s="16" t="s">
        <v>41</v>
      </c>
      <c r="E16" s="16" t="s">
        <v>229</v>
      </c>
      <c r="F16" s="16" t="s">
        <v>272</v>
      </c>
      <c r="G16" s="41" t="s">
        <v>467</v>
      </c>
      <c r="H16" s="16" t="s">
        <v>468</v>
      </c>
      <c r="I16" s="11"/>
      <c r="K16" s="5" t="b">
        <f t="shared" si="2"/>
        <v>0</v>
      </c>
      <c r="L16" s="5" t="b">
        <f t="shared" si="3"/>
        <v>1</v>
      </c>
    </row>
    <row r="17" spans="1:12">
      <c r="A17" s="5" t="str">
        <f t="shared" si="1"/>
        <v>15 Department of Transportation</v>
      </c>
      <c r="B17" s="6">
        <v>15</v>
      </c>
      <c r="C17" s="206" t="str">
        <f t="shared" si="0"/>
        <v>15</v>
      </c>
      <c r="D17" s="16" t="s">
        <v>22</v>
      </c>
      <c r="E17" s="16" t="s">
        <v>229</v>
      </c>
      <c r="F17" s="16" t="s">
        <v>272</v>
      </c>
      <c r="G17" s="41" t="s">
        <v>386</v>
      </c>
      <c r="H17" s="16" t="s">
        <v>387</v>
      </c>
      <c r="I17" s="11"/>
      <c r="K17" s="5" t="b">
        <f t="shared" si="2"/>
        <v>0</v>
      </c>
      <c r="L17" s="5" t="b">
        <f t="shared" si="3"/>
        <v>1</v>
      </c>
    </row>
    <row r="18" spans="1:12">
      <c r="A18" s="5" t="str">
        <f t="shared" si="1"/>
        <v>16 Department of Environmental Quality</v>
      </c>
      <c r="B18" s="6">
        <v>16</v>
      </c>
      <c r="C18" s="206" t="str">
        <f t="shared" si="0"/>
        <v>16</v>
      </c>
      <c r="D18" s="16" t="s">
        <v>625</v>
      </c>
      <c r="E18" s="16" t="s">
        <v>229</v>
      </c>
      <c r="F18" s="16" t="s">
        <v>272</v>
      </c>
      <c r="G18" s="41" t="s">
        <v>770</v>
      </c>
      <c r="H18" s="16" t="s">
        <v>663</v>
      </c>
      <c r="I18" s="13"/>
      <c r="K18" s="5" t="b">
        <f t="shared" si="2"/>
        <v>0</v>
      </c>
      <c r="L18" s="5" t="b">
        <f t="shared" si="3"/>
        <v>1</v>
      </c>
    </row>
    <row r="19" spans="1:12">
      <c r="A19" s="5" t="str">
        <f t="shared" si="1"/>
        <v>17 Wildlife Resources Commission</v>
      </c>
      <c r="B19" s="6">
        <v>17</v>
      </c>
      <c r="C19" s="206" t="str">
        <f t="shared" si="0"/>
        <v>17</v>
      </c>
      <c r="D19" s="16" t="s">
        <v>245</v>
      </c>
      <c r="E19" s="16" t="s">
        <v>229</v>
      </c>
      <c r="F19" s="16" t="s">
        <v>272</v>
      </c>
      <c r="G19" s="41" t="s">
        <v>639</v>
      </c>
      <c r="H19" s="16" t="s">
        <v>640</v>
      </c>
      <c r="K19" s="5" t="b">
        <f t="shared" si="2"/>
        <v>0</v>
      </c>
      <c r="L19" s="5" t="b">
        <f t="shared" si="3"/>
        <v>1</v>
      </c>
    </row>
    <row r="20" spans="1:12">
      <c r="A20" s="5" t="str">
        <f t="shared" si="1"/>
        <v>19 Dept. of Public Safety</v>
      </c>
      <c r="B20" s="6">
        <v>19</v>
      </c>
      <c r="C20" s="206" t="str">
        <f t="shared" si="0"/>
        <v>19</v>
      </c>
      <c r="D20" s="16" t="s">
        <v>348</v>
      </c>
      <c r="E20" s="16" t="s">
        <v>229</v>
      </c>
      <c r="F20" s="16" t="s">
        <v>272</v>
      </c>
      <c r="G20" s="41" t="s">
        <v>388</v>
      </c>
      <c r="H20" s="16" t="s">
        <v>613</v>
      </c>
      <c r="J20" s="42"/>
      <c r="K20" s="5" t="b">
        <f t="shared" ref="K20:K32" si="4">ISTEXT(B20)</f>
        <v>0</v>
      </c>
      <c r="L20" s="5" t="b">
        <f t="shared" si="3"/>
        <v>1</v>
      </c>
    </row>
    <row r="21" spans="1:12">
      <c r="A21" s="5" t="str">
        <f t="shared" si="1"/>
        <v>2X Dept. of Health and Human Services</v>
      </c>
      <c r="B21" s="6" t="s">
        <v>246</v>
      </c>
      <c r="C21" s="206" t="str">
        <f t="shared" si="0"/>
        <v>2X</v>
      </c>
      <c r="D21" s="16" t="s">
        <v>102</v>
      </c>
      <c r="E21" s="16" t="s">
        <v>229</v>
      </c>
      <c r="F21" s="16" t="s">
        <v>272</v>
      </c>
      <c r="G21" s="41" t="s">
        <v>477</v>
      </c>
      <c r="H21" s="16" t="s">
        <v>478</v>
      </c>
      <c r="J21" s="42"/>
      <c r="K21" s="5" t="b">
        <f t="shared" si="4"/>
        <v>1</v>
      </c>
      <c r="L21" s="5" t="b">
        <f t="shared" si="3"/>
        <v>1</v>
      </c>
    </row>
    <row r="22" spans="1:12">
      <c r="A22" s="5" t="str">
        <f t="shared" si="1"/>
        <v>3X DHHS - Mental Health</v>
      </c>
      <c r="B22" s="6" t="s">
        <v>80</v>
      </c>
      <c r="C22" s="206" t="str">
        <f t="shared" si="0"/>
        <v>3X</v>
      </c>
      <c r="D22" s="16" t="s">
        <v>247</v>
      </c>
      <c r="E22" s="16" t="s">
        <v>229</v>
      </c>
      <c r="F22" s="16" t="s">
        <v>272</v>
      </c>
      <c r="G22" s="41" t="s">
        <v>643</v>
      </c>
      <c r="H22" s="16" t="s">
        <v>479</v>
      </c>
      <c r="J22" s="42"/>
      <c r="K22" s="5" t="b">
        <f>ISTEXT(B22)</f>
        <v>1</v>
      </c>
      <c r="L22" s="5" t="b">
        <f t="shared" si="3"/>
        <v>1</v>
      </c>
    </row>
    <row r="23" spans="1:12">
      <c r="A23" s="5" t="str">
        <f>C23&amp;" "&amp;D23</f>
        <v>40 Department of Military &amp; Veterans Affairs</v>
      </c>
      <c r="B23" s="65">
        <v>40</v>
      </c>
      <c r="C23" s="206" t="str">
        <f>TEXT(B23,"00")</f>
        <v>40</v>
      </c>
      <c r="D23" s="16" t="s">
        <v>620</v>
      </c>
      <c r="E23" s="16" t="s">
        <v>229</v>
      </c>
      <c r="F23" s="16" t="s">
        <v>272</v>
      </c>
      <c r="G23" s="41" t="s">
        <v>628</v>
      </c>
      <c r="H23" s="16" t="s">
        <v>381</v>
      </c>
      <c r="J23" s="16" t="s">
        <v>623</v>
      </c>
      <c r="K23" s="5" t="b">
        <f>ISTEXT(B23)</f>
        <v>0</v>
      </c>
      <c r="L23" s="5" t="b">
        <f>ISTEXT(C23)</f>
        <v>1</v>
      </c>
    </row>
    <row r="24" spans="1:12">
      <c r="A24" s="5" t="str">
        <f t="shared" si="1"/>
        <v>41 Department of Information Technology</v>
      </c>
      <c r="B24" s="6">
        <v>41</v>
      </c>
      <c r="C24" s="206" t="str">
        <f t="shared" si="0"/>
        <v>41</v>
      </c>
      <c r="D24" s="16" t="s">
        <v>621</v>
      </c>
      <c r="E24" s="16" t="s">
        <v>229</v>
      </c>
      <c r="F24" s="16" t="s">
        <v>272</v>
      </c>
      <c r="G24" s="41" t="s">
        <v>474</v>
      </c>
      <c r="H24" s="16" t="s">
        <v>771</v>
      </c>
      <c r="J24" s="16" t="s">
        <v>624</v>
      </c>
      <c r="K24" s="5" t="b">
        <f t="shared" si="4"/>
        <v>0</v>
      </c>
      <c r="L24" s="5" t="b">
        <f t="shared" si="3"/>
        <v>1</v>
      </c>
    </row>
    <row r="25" spans="1:12">
      <c r="A25" s="5" t="str">
        <f t="shared" si="1"/>
        <v>43 Department of Commerce</v>
      </c>
      <c r="B25" s="6">
        <v>43</v>
      </c>
      <c r="C25" s="206" t="str">
        <f t="shared" si="0"/>
        <v>43</v>
      </c>
      <c r="D25" s="16" t="s">
        <v>81</v>
      </c>
      <c r="E25" s="16" t="s">
        <v>229</v>
      </c>
      <c r="F25" s="16" t="s">
        <v>272</v>
      </c>
      <c r="G25" s="41" t="s">
        <v>772</v>
      </c>
      <c r="H25" s="16" t="s">
        <v>773</v>
      </c>
      <c r="J25" s="42"/>
      <c r="K25" s="5" t="b">
        <f t="shared" si="4"/>
        <v>0</v>
      </c>
      <c r="L25" s="5" t="b">
        <f t="shared" si="3"/>
        <v>1</v>
      </c>
    </row>
    <row r="26" spans="1:12">
      <c r="A26" s="5" t="str">
        <f t="shared" si="1"/>
        <v>45 Department of Revenue</v>
      </c>
      <c r="B26" s="6">
        <v>45</v>
      </c>
      <c r="C26" s="206" t="str">
        <f t="shared" si="0"/>
        <v>45</v>
      </c>
      <c r="D26" s="16" t="s">
        <v>82</v>
      </c>
      <c r="E26" s="16" t="s">
        <v>229</v>
      </c>
      <c r="F26" s="16" t="s">
        <v>272</v>
      </c>
      <c r="G26" s="41" t="s">
        <v>389</v>
      </c>
      <c r="H26" s="16" t="s">
        <v>451</v>
      </c>
      <c r="J26" s="42"/>
      <c r="K26" s="5" t="b">
        <f t="shared" si="4"/>
        <v>0</v>
      </c>
      <c r="L26" s="5" t="b">
        <f t="shared" si="3"/>
        <v>1</v>
      </c>
    </row>
    <row r="27" spans="1:12">
      <c r="A27" s="5" t="str">
        <f t="shared" si="1"/>
        <v>46 Department of Natural and Cultural Resources</v>
      </c>
      <c r="B27" s="6">
        <v>46</v>
      </c>
      <c r="C27" s="206" t="str">
        <f t="shared" si="0"/>
        <v>46</v>
      </c>
      <c r="D27" s="16" t="s">
        <v>627</v>
      </c>
      <c r="E27" s="16" t="s">
        <v>229</v>
      </c>
      <c r="F27" s="16" t="s">
        <v>272</v>
      </c>
      <c r="G27" s="41" t="s">
        <v>604</v>
      </c>
      <c r="H27" s="16" t="s">
        <v>469</v>
      </c>
      <c r="J27" s="50"/>
      <c r="K27" s="5" t="b">
        <f t="shared" si="4"/>
        <v>0</v>
      </c>
      <c r="L27" s="5" t="b">
        <f t="shared" si="3"/>
        <v>1</v>
      </c>
    </row>
    <row r="28" spans="1:12">
      <c r="A28" s="19" t="str">
        <f t="shared" si="1"/>
        <v>48X UNC Hlth Care Rep Unit (Combined Pkg)</v>
      </c>
      <c r="B28" s="6" t="s">
        <v>310</v>
      </c>
      <c r="C28" s="206" t="str">
        <f t="shared" si="0"/>
        <v>48X</v>
      </c>
      <c r="D28" s="17" t="s">
        <v>321</v>
      </c>
      <c r="E28" s="16" t="s">
        <v>173</v>
      </c>
      <c r="F28" s="16" t="s">
        <v>230</v>
      </c>
      <c r="G28" s="41" t="s">
        <v>774</v>
      </c>
      <c r="H28" s="16" t="s">
        <v>775</v>
      </c>
      <c r="I28" s="16" t="s">
        <v>311</v>
      </c>
      <c r="J28" s="50"/>
      <c r="K28" s="5" t="b">
        <f t="shared" si="4"/>
        <v>1</v>
      </c>
      <c r="L28" s="5" t="b">
        <f t="shared" si="3"/>
        <v>1</v>
      </c>
    </row>
    <row r="29" spans="1:12">
      <c r="A29" s="5" t="str">
        <f t="shared" si="1"/>
        <v>48 UNC Hospitals</v>
      </c>
      <c r="B29" s="6">
        <v>48</v>
      </c>
      <c r="C29" s="206" t="str">
        <f t="shared" si="0"/>
        <v>48</v>
      </c>
      <c r="D29" s="16" t="s">
        <v>145</v>
      </c>
      <c r="E29" s="16" t="s">
        <v>173</v>
      </c>
      <c r="F29" s="16" t="s">
        <v>230</v>
      </c>
      <c r="G29" s="41" t="s">
        <v>774</v>
      </c>
      <c r="H29" s="16" t="s">
        <v>775</v>
      </c>
      <c r="I29" s="5" t="s">
        <v>78</v>
      </c>
      <c r="J29" s="50"/>
      <c r="K29" s="5" t="b">
        <f t="shared" si="4"/>
        <v>0</v>
      </c>
      <c r="L29" s="5" t="b">
        <f t="shared" si="3"/>
        <v>1</v>
      </c>
    </row>
    <row r="30" spans="1:12">
      <c r="A30" s="5" t="str">
        <f t="shared" si="1"/>
        <v>48E UNC Hospitals - Enterprise Fund</v>
      </c>
      <c r="B30" s="6" t="s">
        <v>225</v>
      </c>
      <c r="C30" s="206" t="str">
        <f t="shared" si="0"/>
        <v>48E</v>
      </c>
      <c r="D30" s="16" t="s">
        <v>226</v>
      </c>
      <c r="E30" s="16" t="s">
        <v>173</v>
      </c>
      <c r="F30" s="16" t="s">
        <v>230</v>
      </c>
      <c r="G30" s="41" t="s">
        <v>629</v>
      </c>
      <c r="H30" s="16" t="s">
        <v>630</v>
      </c>
      <c r="I30" s="11">
        <v>2635</v>
      </c>
      <c r="J30" s="50"/>
      <c r="K30" s="5" t="b">
        <f t="shared" si="4"/>
        <v>1</v>
      </c>
      <c r="L30" s="5" t="b">
        <f t="shared" si="3"/>
        <v>1</v>
      </c>
    </row>
    <row r="31" spans="1:12">
      <c r="A31" s="5" t="str">
        <f t="shared" si="1"/>
        <v>48L UNC Hospitals - LITF</v>
      </c>
      <c r="B31" s="6" t="s">
        <v>26</v>
      </c>
      <c r="C31" s="206" t="str">
        <f t="shared" si="0"/>
        <v>48L</v>
      </c>
      <c r="D31" s="16" t="s">
        <v>27</v>
      </c>
      <c r="E31" s="16" t="s">
        <v>173</v>
      </c>
      <c r="F31" s="16" t="s">
        <v>230</v>
      </c>
      <c r="G31" s="41" t="s">
        <v>631</v>
      </c>
      <c r="H31" s="16" t="s">
        <v>632</v>
      </c>
      <c r="I31" s="11">
        <v>2632</v>
      </c>
      <c r="J31" s="50"/>
      <c r="K31" s="5" t="b">
        <f t="shared" si="4"/>
        <v>1</v>
      </c>
      <c r="L31" s="5" t="b">
        <f t="shared" si="3"/>
        <v>1</v>
      </c>
    </row>
    <row r="32" spans="1:12">
      <c r="A32" s="5" t="str">
        <f t="shared" si="1"/>
        <v>48R Rex Healthcare</v>
      </c>
      <c r="B32" s="6" t="s">
        <v>25</v>
      </c>
      <c r="C32" s="206" t="str">
        <f t="shared" si="0"/>
        <v>48R</v>
      </c>
      <c r="D32" s="16" t="s">
        <v>103</v>
      </c>
      <c r="E32" s="16" t="s">
        <v>173</v>
      </c>
      <c r="F32" s="16" t="s">
        <v>230</v>
      </c>
      <c r="G32" s="41" t="s">
        <v>633</v>
      </c>
      <c r="H32" s="16" t="s">
        <v>634</v>
      </c>
      <c r="I32" s="11">
        <v>2637</v>
      </c>
      <c r="J32" s="50"/>
      <c r="K32" s="5" t="b">
        <f t="shared" si="4"/>
        <v>1</v>
      </c>
    </row>
    <row r="33" spans="1:10">
      <c r="A33" s="5" t="str">
        <f t="shared" si="1"/>
        <v>48C Chatham Hospital</v>
      </c>
      <c r="B33" s="6" t="s">
        <v>296</v>
      </c>
      <c r="C33" s="206" t="str">
        <f t="shared" si="0"/>
        <v>48C</v>
      </c>
      <c r="D33" s="16" t="s">
        <v>297</v>
      </c>
      <c r="E33" s="16" t="s">
        <v>173</v>
      </c>
      <c r="F33" s="16" t="s">
        <v>230</v>
      </c>
      <c r="G33" s="41" t="s">
        <v>774</v>
      </c>
      <c r="H33" s="16" t="s">
        <v>775</v>
      </c>
      <c r="I33" s="41">
        <v>2638</v>
      </c>
      <c r="J33" s="50"/>
    </row>
    <row r="34" spans="1:10">
      <c r="A34" s="17" t="str">
        <f>C34&amp;" "&amp;D34</f>
        <v>48T UNC Hlth Care-Triangle Physicians Network</v>
      </c>
      <c r="B34" s="6" t="s">
        <v>305</v>
      </c>
      <c r="C34" s="206" t="str">
        <f t="shared" si="0"/>
        <v>48T</v>
      </c>
      <c r="D34" s="17" t="s">
        <v>306</v>
      </c>
      <c r="E34" s="16" t="s">
        <v>173</v>
      </c>
      <c r="F34" s="16" t="s">
        <v>230</v>
      </c>
      <c r="G34" s="41" t="s">
        <v>635</v>
      </c>
      <c r="H34" s="16" t="s">
        <v>636</v>
      </c>
      <c r="I34" s="11">
        <v>2639</v>
      </c>
      <c r="J34" s="50"/>
    </row>
    <row r="35" spans="1:10">
      <c r="A35" s="17" t="str">
        <f>C35&amp;" "&amp;D35</f>
        <v>48HP High Point Regional Health</v>
      </c>
      <c r="B35" s="6" t="s">
        <v>371</v>
      </c>
      <c r="C35" s="206" t="str">
        <f t="shared" si="0"/>
        <v>48HP</v>
      </c>
      <c r="D35" s="17" t="s">
        <v>373</v>
      </c>
      <c r="E35" s="16" t="s">
        <v>173</v>
      </c>
      <c r="F35" s="16" t="s">
        <v>230</v>
      </c>
      <c r="G35" s="41" t="s">
        <v>581</v>
      </c>
      <c r="H35" s="16" t="s">
        <v>582</v>
      </c>
      <c r="I35" s="41" t="s">
        <v>311</v>
      </c>
      <c r="J35" s="50"/>
    </row>
    <row r="36" spans="1:10">
      <c r="A36" s="17" t="str">
        <f>C36&amp;" "&amp;D36</f>
        <v>48CW Caldwell Memorial Hospital</v>
      </c>
      <c r="B36" s="6" t="s">
        <v>372</v>
      </c>
      <c r="C36" s="206" t="str">
        <f t="shared" si="0"/>
        <v>48CW</v>
      </c>
      <c r="D36" s="17" t="s">
        <v>374</v>
      </c>
      <c r="E36" s="16" t="s">
        <v>173</v>
      </c>
      <c r="F36" s="16" t="s">
        <v>230</v>
      </c>
      <c r="G36" s="41" t="s">
        <v>587</v>
      </c>
      <c r="H36" s="16" t="s">
        <v>588</v>
      </c>
      <c r="I36" s="41" t="s">
        <v>311</v>
      </c>
      <c r="J36" s="52"/>
    </row>
    <row r="37" spans="1:10" ht="31.5">
      <c r="A37" s="5" t="str">
        <f t="shared" si="1"/>
        <v>50 Community College System Office</v>
      </c>
      <c r="B37" s="6">
        <v>50</v>
      </c>
      <c r="C37" s="206" t="str">
        <f t="shared" si="0"/>
        <v>50</v>
      </c>
      <c r="D37" s="16" t="s">
        <v>3</v>
      </c>
      <c r="E37" s="16" t="s">
        <v>229</v>
      </c>
      <c r="F37" s="16" t="s">
        <v>272</v>
      </c>
      <c r="G37" s="41" t="s">
        <v>618</v>
      </c>
      <c r="H37" s="57" t="s">
        <v>619</v>
      </c>
    </row>
    <row r="38" spans="1:10">
      <c r="A38" s="5" t="str">
        <f t="shared" si="1"/>
        <v>60 State Board of Elections</v>
      </c>
      <c r="B38" s="6">
        <v>60</v>
      </c>
      <c r="C38" s="206" t="str">
        <f t="shared" si="0"/>
        <v>60</v>
      </c>
      <c r="D38" s="16" t="s">
        <v>4</v>
      </c>
      <c r="E38" s="16" t="s">
        <v>229</v>
      </c>
      <c r="F38" s="16" t="s">
        <v>272</v>
      </c>
      <c r="G38" s="41" t="s">
        <v>628</v>
      </c>
      <c r="H38" s="16" t="s">
        <v>381</v>
      </c>
    </row>
    <row r="39" spans="1:10">
      <c r="A39" s="5" t="str">
        <f t="shared" si="1"/>
        <v>61 NC Education Lottery</v>
      </c>
      <c r="B39" s="6" t="s">
        <v>228</v>
      </c>
      <c r="C39" s="206" t="str">
        <f t="shared" si="0"/>
        <v>61</v>
      </c>
      <c r="D39" s="16" t="s">
        <v>104</v>
      </c>
      <c r="E39" s="16" t="s">
        <v>229</v>
      </c>
      <c r="F39" s="16" t="s">
        <v>272</v>
      </c>
      <c r="G39" s="41" t="s">
        <v>456</v>
      </c>
      <c r="H39" s="16" t="s">
        <v>457</v>
      </c>
    </row>
    <row r="40" spans="1:10">
      <c r="A40" s="5" t="str">
        <f t="shared" si="1"/>
        <v>67 Office of Administrative Hearings</v>
      </c>
      <c r="B40" s="6">
        <v>67</v>
      </c>
      <c r="C40" s="206" t="str">
        <f t="shared" si="0"/>
        <v>67</v>
      </c>
      <c r="D40" s="16" t="s">
        <v>42</v>
      </c>
      <c r="E40" s="16" t="s">
        <v>229</v>
      </c>
      <c r="F40" s="16" t="s">
        <v>272</v>
      </c>
      <c r="G40" s="41" t="s">
        <v>460</v>
      </c>
      <c r="H40" s="16" t="s">
        <v>461</v>
      </c>
    </row>
    <row r="41" spans="1:10">
      <c r="A41" s="5" t="str">
        <f t="shared" si="1"/>
        <v>69 USS North Carolina Battleship Comm.</v>
      </c>
      <c r="B41" s="6" t="s">
        <v>69</v>
      </c>
      <c r="C41" s="206" t="str">
        <f t="shared" si="0"/>
        <v>69</v>
      </c>
      <c r="D41" s="16" t="s">
        <v>155</v>
      </c>
      <c r="E41" s="16" t="s">
        <v>229</v>
      </c>
      <c r="F41" s="16" t="s">
        <v>230</v>
      </c>
      <c r="G41" s="41" t="s">
        <v>390</v>
      </c>
      <c r="H41" s="16" t="s">
        <v>391</v>
      </c>
    </row>
    <row r="42" spans="1:10">
      <c r="A42" s="5" t="str">
        <f t="shared" si="1"/>
        <v>6BC Deferred Comp &amp; NC 401(k)-Combined Pkg</v>
      </c>
      <c r="B42" s="6" t="s">
        <v>356</v>
      </c>
      <c r="C42" s="207" t="str">
        <f t="shared" si="0"/>
        <v>6BC</v>
      </c>
      <c r="D42" s="54" t="s">
        <v>355</v>
      </c>
      <c r="E42" s="50" t="s">
        <v>229</v>
      </c>
      <c r="F42" s="16" t="s">
        <v>230</v>
      </c>
      <c r="G42" s="41" t="s">
        <v>579</v>
      </c>
      <c r="H42" s="16" t="s">
        <v>580</v>
      </c>
      <c r="J42" s="56"/>
    </row>
    <row r="43" spans="1:10">
      <c r="A43" s="5" t="str">
        <f t="shared" si="1"/>
        <v>87 NC School of Science &amp; Mathematics</v>
      </c>
      <c r="B43" s="6">
        <v>87</v>
      </c>
      <c r="C43" s="207" t="str">
        <f t="shared" si="0"/>
        <v>87</v>
      </c>
      <c r="D43" s="50" t="s">
        <v>293</v>
      </c>
      <c r="E43" s="50" t="s">
        <v>173</v>
      </c>
      <c r="F43" s="16" t="s">
        <v>272</v>
      </c>
      <c r="G43" s="41" t="s">
        <v>557</v>
      </c>
      <c r="H43" s="16" t="s">
        <v>776</v>
      </c>
      <c r="I43" s="5" t="s">
        <v>68</v>
      </c>
      <c r="J43" s="42" t="s">
        <v>342</v>
      </c>
    </row>
    <row r="44" spans="1:10">
      <c r="A44" s="5" t="str">
        <f t="shared" si="1"/>
        <v>90 General Fund - OSC</v>
      </c>
      <c r="B44" s="6" t="s">
        <v>277</v>
      </c>
      <c r="C44" s="207" t="str">
        <f t="shared" si="0"/>
        <v>90</v>
      </c>
      <c r="D44" s="50" t="s">
        <v>278</v>
      </c>
      <c r="E44" s="50" t="s">
        <v>229</v>
      </c>
      <c r="F44" s="16" t="s">
        <v>272</v>
      </c>
      <c r="G44" s="41" t="s">
        <v>653</v>
      </c>
      <c r="H44" s="16" t="s">
        <v>654</v>
      </c>
    </row>
    <row r="45" spans="1:10">
      <c r="A45" s="5" t="str">
        <f t="shared" si="1"/>
        <v>99 General Fund - DOR</v>
      </c>
      <c r="B45" s="6" t="s">
        <v>280</v>
      </c>
      <c r="C45" s="207" t="str">
        <f t="shared" si="0"/>
        <v>99</v>
      </c>
      <c r="D45" s="50" t="s">
        <v>279</v>
      </c>
      <c r="E45" s="50" t="s">
        <v>229</v>
      </c>
      <c r="F45" s="16" t="s">
        <v>272</v>
      </c>
      <c r="G45" s="41" t="s">
        <v>452</v>
      </c>
      <c r="H45" s="16" t="s">
        <v>453</v>
      </c>
    </row>
    <row r="46" spans="1:10">
      <c r="A46" s="5" t="str">
        <f t="shared" si="1"/>
        <v>RX OSC-Central Accounts</v>
      </c>
      <c r="B46" s="6" t="s">
        <v>5</v>
      </c>
      <c r="C46" s="206" t="str">
        <f t="shared" ref="C46:C49" si="5">B46</f>
        <v>RX</v>
      </c>
      <c r="D46" s="16" t="s">
        <v>97</v>
      </c>
      <c r="E46" s="16" t="s">
        <v>229</v>
      </c>
      <c r="F46" s="16" t="s">
        <v>272</v>
      </c>
      <c r="G46" s="41" t="s">
        <v>644</v>
      </c>
      <c r="H46" s="16" t="s">
        <v>645</v>
      </c>
    </row>
    <row r="47" spans="1:10" ht="18">
      <c r="A47" s="5" t="str">
        <f t="shared" si="1"/>
        <v>U10 UNC-General Administration</v>
      </c>
      <c r="B47" s="6" t="s">
        <v>71</v>
      </c>
      <c r="C47" s="206" t="str">
        <f t="shared" si="5"/>
        <v>U10</v>
      </c>
      <c r="D47" s="16" t="s">
        <v>28</v>
      </c>
      <c r="E47" s="16" t="s">
        <v>173</v>
      </c>
      <c r="F47" s="16" t="s">
        <v>317</v>
      </c>
      <c r="G47" s="41" t="s">
        <v>611</v>
      </c>
      <c r="H47" s="16" t="s">
        <v>392</v>
      </c>
      <c r="I47" s="5" t="s">
        <v>68</v>
      </c>
      <c r="J47" s="42" t="s">
        <v>364</v>
      </c>
    </row>
    <row r="48" spans="1:10" ht="18">
      <c r="A48" s="5" t="str">
        <f t="shared" si="1"/>
        <v>U20 UNC at Chapel Hill</v>
      </c>
      <c r="B48" s="6" t="s">
        <v>72</v>
      </c>
      <c r="C48" s="206" t="str">
        <f t="shared" si="5"/>
        <v>U20</v>
      </c>
      <c r="D48" s="16" t="s">
        <v>156</v>
      </c>
      <c r="E48" s="16" t="s">
        <v>173</v>
      </c>
      <c r="F48" s="16" t="s">
        <v>317</v>
      </c>
      <c r="G48" s="41" t="s">
        <v>777</v>
      </c>
      <c r="H48" s="16" t="s">
        <v>778</v>
      </c>
      <c r="I48" s="5" t="s">
        <v>68</v>
      </c>
      <c r="J48" s="17"/>
    </row>
    <row r="49" spans="1:10" ht="18">
      <c r="A49" s="5" t="str">
        <f t="shared" si="1"/>
        <v>U30 North Carolina State University</v>
      </c>
      <c r="B49" s="6" t="s">
        <v>73</v>
      </c>
      <c r="C49" s="206" t="str">
        <f t="shared" si="5"/>
        <v>U30</v>
      </c>
      <c r="D49" s="16" t="s">
        <v>29</v>
      </c>
      <c r="E49" s="16" t="s">
        <v>173</v>
      </c>
      <c r="F49" s="16" t="s">
        <v>317</v>
      </c>
      <c r="G49" s="41" t="s">
        <v>470</v>
      </c>
      <c r="H49" s="16" t="s">
        <v>471</v>
      </c>
      <c r="I49" s="5" t="s">
        <v>68</v>
      </c>
      <c r="J49" s="17"/>
    </row>
    <row r="50" spans="1:10" ht="18">
      <c r="A50" s="5" t="str">
        <f t="shared" si="1"/>
        <v>U40 UNC at Greensboro</v>
      </c>
      <c r="B50" s="6" t="s">
        <v>74</v>
      </c>
      <c r="C50" s="6" t="str">
        <f t="shared" ref="C50:C73" si="6">B50</f>
        <v>U40</v>
      </c>
      <c r="D50" s="5" t="s">
        <v>157</v>
      </c>
      <c r="E50" s="5" t="s">
        <v>173</v>
      </c>
      <c r="F50" s="16" t="s">
        <v>317</v>
      </c>
      <c r="G50" s="41" t="s">
        <v>462</v>
      </c>
      <c r="H50" s="16" t="s">
        <v>463</v>
      </c>
      <c r="I50" s="5" t="s">
        <v>68</v>
      </c>
    </row>
    <row r="51" spans="1:10" ht="18">
      <c r="A51" s="5" t="str">
        <f t="shared" si="1"/>
        <v>U50 UNC at Charlotte</v>
      </c>
      <c r="B51" s="6" t="s">
        <v>75</v>
      </c>
      <c r="C51" s="6" t="str">
        <f t="shared" si="6"/>
        <v>U50</v>
      </c>
      <c r="D51" s="5" t="s">
        <v>33</v>
      </c>
      <c r="E51" s="5" t="s">
        <v>173</v>
      </c>
      <c r="F51" s="16" t="s">
        <v>317</v>
      </c>
      <c r="G51" s="41" t="s">
        <v>458</v>
      </c>
      <c r="H51" s="16" t="s">
        <v>459</v>
      </c>
      <c r="I51" s="5" t="s">
        <v>68</v>
      </c>
    </row>
    <row r="52" spans="1:10" ht="18">
      <c r="A52" s="5" t="str">
        <f t="shared" si="1"/>
        <v>U55 UNC at Asheville</v>
      </c>
      <c r="B52" s="6" t="s">
        <v>76</v>
      </c>
      <c r="C52" s="6" t="str">
        <f t="shared" si="6"/>
        <v>U55</v>
      </c>
      <c r="D52" s="5" t="s">
        <v>34</v>
      </c>
      <c r="E52" s="5" t="s">
        <v>173</v>
      </c>
      <c r="F52" s="16" t="s">
        <v>317</v>
      </c>
      <c r="G52" s="41" t="s">
        <v>646</v>
      </c>
      <c r="H52" s="16" t="s">
        <v>393</v>
      </c>
      <c r="I52" s="5" t="s">
        <v>68</v>
      </c>
    </row>
    <row r="53" spans="1:10" ht="18">
      <c r="A53" s="5" t="str">
        <f t="shared" si="1"/>
        <v>U60 UNC at Wilmington</v>
      </c>
      <c r="B53" s="6" t="s">
        <v>7</v>
      </c>
      <c r="C53" s="6" t="str">
        <f t="shared" si="6"/>
        <v>U60</v>
      </c>
      <c r="D53" s="5" t="s">
        <v>35</v>
      </c>
      <c r="E53" s="5" t="s">
        <v>173</v>
      </c>
      <c r="F53" s="16" t="s">
        <v>317</v>
      </c>
      <c r="G53" s="41" t="s">
        <v>637</v>
      </c>
      <c r="H53" s="16" t="s">
        <v>638</v>
      </c>
      <c r="I53" s="5" t="s">
        <v>68</v>
      </c>
      <c r="J53" s="17"/>
    </row>
    <row r="54" spans="1:10" ht="18">
      <c r="A54" s="5" t="str">
        <f t="shared" si="1"/>
        <v>U65 East Carolina University</v>
      </c>
      <c r="B54" s="6" t="s">
        <v>8</v>
      </c>
      <c r="C54" s="6" t="str">
        <f t="shared" si="6"/>
        <v>U65</v>
      </c>
      <c r="D54" s="5" t="s">
        <v>0</v>
      </c>
      <c r="E54" s="5" t="s">
        <v>173</v>
      </c>
      <c r="F54" s="16" t="s">
        <v>317</v>
      </c>
      <c r="G54" s="41" t="s">
        <v>641</v>
      </c>
      <c r="H54" s="16" t="s">
        <v>642</v>
      </c>
      <c r="I54" s="5" t="s">
        <v>68</v>
      </c>
      <c r="J54" s="17"/>
    </row>
    <row r="55" spans="1:10" ht="18">
      <c r="A55" s="5" t="str">
        <f t="shared" si="1"/>
        <v>U70 North Carolina A&amp;T University</v>
      </c>
      <c r="B55" s="6" t="s">
        <v>9</v>
      </c>
      <c r="C55" s="6" t="str">
        <f t="shared" si="6"/>
        <v>U70</v>
      </c>
      <c r="D55" s="16" t="s">
        <v>292</v>
      </c>
      <c r="E55" s="5" t="s">
        <v>173</v>
      </c>
      <c r="F55" s="16" t="s">
        <v>317</v>
      </c>
      <c r="G55" s="41" t="s">
        <v>603</v>
      </c>
      <c r="H55" s="16" t="s">
        <v>394</v>
      </c>
      <c r="I55" s="5" t="s">
        <v>68</v>
      </c>
      <c r="J55" s="17"/>
    </row>
    <row r="56" spans="1:10" ht="18">
      <c r="A56" s="5" t="str">
        <f t="shared" si="1"/>
        <v>U75 Western Carolina University</v>
      </c>
      <c r="B56" s="6" t="s">
        <v>10</v>
      </c>
      <c r="C56" s="6" t="str">
        <f t="shared" si="6"/>
        <v>U75</v>
      </c>
      <c r="D56" s="5" t="s">
        <v>31</v>
      </c>
      <c r="E56" s="5" t="s">
        <v>173</v>
      </c>
      <c r="F56" s="16" t="s">
        <v>317</v>
      </c>
      <c r="G56" s="41" t="s">
        <v>395</v>
      </c>
      <c r="H56" s="16" t="s">
        <v>396</v>
      </c>
      <c r="I56" s="5" t="s">
        <v>68</v>
      </c>
    </row>
    <row r="57" spans="1:10" ht="18">
      <c r="A57" s="5" t="str">
        <f t="shared" si="1"/>
        <v>U80 Appalachian State University</v>
      </c>
      <c r="B57" s="6" t="s">
        <v>161</v>
      </c>
      <c r="C57" s="6" t="str">
        <f t="shared" si="6"/>
        <v>U80</v>
      </c>
      <c r="D57" s="5" t="s">
        <v>30</v>
      </c>
      <c r="E57" s="5" t="s">
        <v>173</v>
      </c>
      <c r="F57" s="16" t="s">
        <v>317</v>
      </c>
      <c r="G57" s="41" t="s">
        <v>472</v>
      </c>
      <c r="H57" s="16" t="s">
        <v>473</v>
      </c>
      <c r="I57" s="5" t="s">
        <v>68</v>
      </c>
    </row>
    <row r="58" spans="1:10" ht="18">
      <c r="A58" s="5" t="str">
        <f t="shared" si="1"/>
        <v>U82 UNC at Pembroke</v>
      </c>
      <c r="B58" s="6" t="s">
        <v>162</v>
      </c>
      <c r="C58" s="6" t="str">
        <f t="shared" si="6"/>
        <v>U82</v>
      </c>
      <c r="D58" s="5" t="s">
        <v>36</v>
      </c>
      <c r="E58" s="5" t="s">
        <v>173</v>
      </c>
      <c r="F58" s="16" t="s">
        <v>317</v>
      </c>
      <c r="G58" s="41" t="s">
        <v>605</v>
      </c>
      <c r="H58" s="16" t="s">
        <v>606</v>
      </c>
      <c r="I58" s="5" t="s">
        <v>68</v>
      </c>
    </row>
    <row r="59" spans="1:10" ht="18">
      <c r="A59" s="5" t="str">
        <f t="shared" si="1"/>
        <v>U84 Winston-Salem State University</v>
      </c>
      <c r="B59" s="6" t="s">
        <v>163</v>
      </c>
      <c r="C59" s="6" t="str">
        <f t="shared" si="6"/>
        <v>U84</v>
      </c>
      <c r="D59" s="5" t="s">
        <v>32</v>
      </c>
      <c r="E59" s="5" t="s">
        <v>173</v>
      </c>
      <c r="F59" s="16" t="s">
        <v>317</v>
      </c>
      <c r="G59" s="41" t="s">
        <v>397</v>
      </c>
      <c r="H59" s="16" t="s">
        <v>398</v>
      </c>
      <c r="I59" s="5" t="s">
        <v>68</v>
      </c>
    </row>
    <row r="60" spans="1:10" ht="18">
      <c r="A60" s="5" t="str">
        <f t="shared" si="1"/>
        <v>U86 Elizabeth City State University</v>
      </c>
      <c r="B60" s="6" t="s">
        <v>164</v>
      </c>
      <c r="C60" s="6" t="str">
        <f t="shared" si="6"/>
        <v>U86</v>
      </c>
      <c r="D60" s="5" t="s">
        <v>11</v>
      </c>
      <c r="E60" s="5" t="s">
        <v>173</v>
      </c>
      <c r="F60" s="16" t="s">
        <v>317</v>
      </c>
      <c r="G60" s="41" t="s">
        <v>475</v>
      </c>
      <c r="H60" s="16" t="s">
        <v>476</v>
      </c>
      <c r="I60" s="5" t="s">
        <v>68</v>
      </c>
    </row>
    <row r="61" spans="1:10" ht="18">
      <c r="A61" s="5" t="str">
        <f t="shared" si="1"/>
        <v>U88 Fayetteville State University</v>
      </c>
      <c r="B61" s="6" t="s">
        <v>165</v>
      </c>
      <c r="C61" s="6" t="str">
        <f t="shared" si="6"/>
        <v>U88</v>
      </c>
      <c r="D61" s="5" t="s">
        <v>12</v>
      </c>
      <c r="E61" s="5" t="s">
        <v>173</v>
      </c>
      <c r="F61" s="16" t="s">
        <v>317</v>
      </c>
      <c r="G61" s="41" t="s">
        <v>614</v>
      </c>
      <c r="H61" s="16" t="s">
        <v>615</v>
      </c>
      <c r="I61" s="5" t="s">
        <v>68</v>
      </c>
    </row>
    <row r="62" spans="1:10" ht="18">
      <c r="A62" s="5" t="str">
        <f t="shared" si="1"/>
        <v>U90 North Carolina Central University</v>
      </c>
      <c r="B62" s="6" t="s">
        <v>166</v>
      </c>
      <c r="C62" s="6" t="str">
        <f t="shared" si="6"/>
        <v>U90</v>
      </c>
      <c r="D62" s="5" t="s">
        <v>1</v>
      </c>
      <c r="E62" s="5" t="s">
        <v>173</v>
      </c>
      <c r="F62" s="16" t="s">
        <v>317</v>
      </c>
      <c r="G62" s="41" t="s">
        <v>399</v>
      </c>
      <c r="H62" s="16" t="s">
        <v>400</v>
      </c>
      <c r="I62" s="5" t="s">
        <v>68</v>
      </c>
    </row>
    <row r="63" spans="1:10" ht="18">
      <c r="A63" s="5" t="str">
        <f t="shared" si="1"/>
        <v>U92 UNC School of the Arts</v>
      </c>
      <c r="B63" s="6" t="s">
        <v>167</v>
      </c>
      <c r="C63" s="6" t="str">
        <f t="shared" si="6"/>
        <v>U92</v>
      </c>
      <c r="D63" s="16" t="s">
        <v>291</v>
      </c>
      <c r="E63" s="5" t="s">
        <v>173</v>
      </c>
      <c r="F63" s="16" t="s">
        <v>317</v>
      </c>
      <c r="G63" s="41" t="s">
        <v>401</v>
      </c>
      <c r="H63" s="16" t="s">
        <v>402</v>
      </c>
      <c r="I63" s="5" t="s">
        <v>68</v>
      </c>
    </row>
    <row r="64" spans="1:10">
      <c r="A64" s="5" t="str">
        <f>C64&amp;" "&amp;D64</f>
        <v>0A North Carolina Housing Finance Ag.</v>
      </c>
      <c r="B64" s="6" t="s">
        <v>23</v>
      </c>
      <c r="C64" s="53" t="str">
        <f>TEXT(B64,"00")</f>
        <v>0A</v>
      </c>
      <c r="D64" s="55" t="s">
        <v>37</v>
      </c>
      <c r="E64" s="50" t="s">
        <v>175</v>
      </c>
      <c r="F64" s="5" t="s">
        <v>230</v>
      </c>
      <c r="G64" s="41" t="s">
        <v>464</v>
      </c>
      <c r="H64" s="16" t="s">
        <v>465</v>
      </c>
      <c r="I64" s="11">
        <v>2611</v>
      </c>
      <c r="J64" s="17" t="s">
        <v>363</v>
      </c>
    </row>
    <row r="65" spans="1:10">
      <c r="A65" s="5" t="str">
        <f>C65&amp;" "&amp;D65</f>
        <v>Z2 NC Biotechnology Center</v>
      </c>
      <c r="B65" s="6" t="s">
        <v>298</v>
      </c>
      <c r="C65" s="6" t="str">
        <f>B65</f>
        <v>Z2</v>
      </c>
      <c r="D65" s="16" t="s">
        <v>299</v>
      </c>
      <c r="E65" s="5" t="s">
        <v>175</v>
      </c>
      <c r="F65" s="5" t="s">
        <v>230</v>
      </c>
      <c r="G65" s="41" t="s">
        <v>569</v>
      </c>
      <c r="H65" s="16" t="s">
        <v>570</v>
      </c>
      <c r="I65" s="11">
        <v>2618</v>
      </c>
    </row>
    <row r="66" spans="1:10">
      <c r="A66" s="5" t="str">
        <f t="shared" ref="A66:A129" si="7">C66&amp;" "&amp;D66</f>
        <v>Z3 NC Global TransPark Authority</v>
      </c>
      <c r="B66" s="6" t="s">
        <v>123</v>
      </c>
      <c r="C66" s="6" t="str">
        <f t="shared" si="6"/>
        <v>Z3</v>
      </c>
      <c r="D66" s="5" t="s">
        <v>106</v>
      </c>
      <c r="E66" s="5" t="s">
        <v>175</v>
      </c>
      <c r="F66" s="16" t="s">
        <v>254</v>
      </c>
      <c r="G66" s="41" t="s">
        <v>601</v>
      </c>
      <c r="H66" s="16" t="s">
        <v>602</v>
      </c>
      <c r="I66" s="11">
        <v>2615</v>
      </c>
      <c r="J66" s="42"/>
    </row>
    <row r="67" spans="1:10">
      <c r="A67" s="5" t="str">
        <f>C67&amp;" "&amp;D67</f>
        <v>Z3F NC Global TransPark Authority Foundation</v>
      </c>
      <c r="B67" s="6" t="s">
        <v>340</v>
      </c>
      <c r="C67" s="6" t="str">
        <f>B67</f>
        <v>Z3F</v>
      </c>
      <c r="D67" s="16" t="s">
        <v>341</v>
      </c>
      <c r="E67" s="5" t="s">
        <v>175</v>
      </c>
      <c r="F67" s="5" t="s">
        <v>230</v>
      </c>
      <c r="G67" s="41" t="s">
        <v>466</v>
      </c>
      <c r="H67" s="16" t="s">
        <v>610</v>
      </c>
      <c r="I67" s="11">
        <v>2615</v>
      </c>
      <c r="J67" s="42" t="s">
        <v>343</v>
      </c>
    </row>
    <row r="68" spans="1:10">
      <c r="A68" s="5" t="str">
        <f t="shared" si="7"/>
        <v>Z7 NC Partnership for Children</v>
      </c>
      <c r="B68" s="6" t="s">
        <v>124</v>
      </c>
      <c r="C68" s="6" t="str">
        <f t="shared" si="6"/>
        <v>Z7</v>
      </c>
      <c r="D68" s="5" t="s">
        <v>107</v>
      </c>
      <c r="E68" s="5" t="s">
        <v>175</v>
      </c>
      <c r="F68" s="5" t="s">
        <v>230</v>
      </c>
      <c r="G68" s="41" t="s">
        <v>607</v>
      </c>
      <c r="H68" s="16" t="s">
        <v>650</v>
      </c>
      <c r="I68" s="11">
        <v>2621</v>
      </c>
    </row>
    <row r="69" spans="1:10">
      <c r="A69" s="5" t="str">
        <f t="shared" si="7"/>
        <v>ZA NC State Ports Authority</v>
      </c>
      <c r="B69" s="6" t="s">
        <v>122</v>
      </c>
      <c r="C69" s="6" t="str">
        <f t="shared" si="6"/>
        <v>ZA</v>
      </c>
      <c r="D69" s="5" t="s">
        <v>105</v>
      </c>
      <c r="E69" s="55" t="s">
        <v>175</v>
      </c>
      <c r="F69" s="16" t="s">
        <v>254</v>
      </c>
      <c r="G69" s="41" t="s">
        <v>403</v>
      </c>
      <c r="H69" s="16" t="s">
        <v>404</v>
      </c>
      <c r="I69" s="11">
        <v>2612</v>
      </c>
    </row>
    <row r="70" spans="1:10">
      <c r="A70" s="5" t="str">
        <f t="shared" si="7"/>
        <v>ZB State Education Assistance Authority</v>
      </c>
      <c r="B70" s="6" t="s">
        <v>70</v>
      </c>
      <c r="C70" s="6" t="str">
        <f t="shared" si="6"/>
        <v>ZB</v>
      </c>
      <c r="D70" s="5" t="s">
        <v>38</v>
      </c>
      <c r="E70" s="50" t="s">
        <v>175</v>
      </c>
      <c r="F70" s="5" t="s">
        <v>230</v>
      </c>
      <c r="G70" s="41" t="s">
        <v>571</v>
      </c>
      <c r="H70" s="16" t="s">
        <v>572</v>
      </c>
      <c r="I70" s="11">
        <v>2620</v>
      </c>
      <c r="J70" s="42" t="s">
        <v>362</v>
      </c>
    </row>
    <row r="71" spans="1:10">
      <c r="A71" s="5" t="str">
        <f>C71&amp;" "&amp;D71</f>
        <v>ZG Centennial Authority</v>
      </c>
      <c r="B71" s="6" t="s">
        <v>357</v>
      </c>
      <c r="C71" s="6" t="str">
        <f>B71</f>
        <v>ZG</v>
      </c>
      <c r="D71" s="16" t="s">
        <v>358</v>
      </c>
      <c r="E71" s="55" t="s">
        <v>175</v>
      </c>
      <c r="F71" s="5" t="s">
        <v>230</v>
      </c>
      <c r="G71" s="41" t="s">
        <v>573</v>
      </c>
      <c r="H71" s="16" t="s">
        <v>574</v>
      </c>
      <c r="I71" s="11">
        <v>2626</v>
      </c>
      <c r="J71" s="42" t="s">
        <v>361</v>
      </c>
    </row>
    <row r="72" spans="1:10">
      <c r="A72" s="5" t="str">
        <f t="shared" si="7"/>
        <v>ZH NC Railroad Company</v>
      </c>
      <c r="B72" s="6" t="s">
        <v>125</v>
      </c>
      <c r="C72" s="6" t="str">
        <f t="shared" si="6"/>
        <v>ZH</v>
      </c>
      <c r="D72" s="5" t="s">
        <v>121</v>
      </c>
      <c r="E72" s="55" t="s">
        <v>175</v>
      </c>
      <c r="F72" s="5" t="s">
        <v>230</v>
      </c>
      <c r="G72" s="41" t="s">
        <v>575</v>
      </c>
      <c r="H72" s="16" t="s">
        <v>576</v>
      </c>
      <c r="I72" s="11">
        <v>2627</v>
      </c>
    </row>
    <row r="73" spans="1:10">
      <c r="A73" s="5" t="str">
        <f t="shared" si="7"/>
        <v>ZI The Golden LEAF, Inc.</v>
      </c>
      <c r="B73" s="6" t="s">
        <v>170</v>
      </c>
      <c r="C73" s="6" t="str">
        <f t="shared" si="6"/>
        <v>ZI</v>
      </c>
      <c r="D73" s="5" t="s">
        <v>39</v>
      </c>
      <c r="E73" s="50" t="s">
        <v>175</v>
      </c>
      <c r="F73" s="5" t="s">
        <v>230</v>
      </c>
      <c r="G73" s="41" t="s">
        <v>290</v>
      </c>
      <c r="H73" s="16" t="s">
        <v>171</v>
      </c>
      <c r="I73" s="11">
        <v>2640</v>
      </c>
      <c r="J73" s="42" t="s">
        <v>362</v>
      </c>
    </row>
    <row r="74" spans="1:10">
      <c r="A74" s="5" t="str">
        <f>C74&amp;" "&amp;D74</f>
        <v>ZL Gateway University Research Park, Inc.</v>
      </c>
      <c r="B74" s="6" t="s">
        <v>322</v>
      </c>
      <c r="C74" s="6" t="str">
        <f>B74</f>
        <v>ZL</v>
      </c>
      <c r="D74" s="16" t="s">
        <v>323</v>
      </c>
      <c r="E74" s="55" t="s">
        <v>173</v>
      </c>
      <c r="F74" s="5" t="s">
        <v>230</v>
      </c>
      <c r="G74" s="41" t="s">
        <v>577</v>
      </c>
      <c r="H74" s="16" t="s">
        <v>578</v>
      </c>
      <c r="I74" s="41" t="s">
        <v>68</v>
      </c>
      <c r="J74" s="42" t="s">
        <v>339</v>
      </c>
    </row>
    <row r="75" spans="1:10">
      <c r="A75" s="5" t="str">
        <f t="shared" si="7"/>
        <v>ZM Economic Development Partnership of NC</v>
      </c>
      <c r="B75" s="6" t="s">
        <v>594</v>
      </c>
      <c r="C75" s="6" t="str">
        <f>B75</f>
        <v>ZM</v>
      </c>
      <c r="D75" s="16" t="s">
        <v>595</v>
      </c>
      <c r="E75" s="55" t="s">
        <v>175</v>
      </c>
      <c r="F75" s="5" t="s">
        <v>230</v>
      </c>
      <c r="G75" s="41" t="s">
        <v>596</v>
      </c>
      <c r="H75" s="16" t="s">
        <v>597</v>
      </c>
      <c r="I75" s="11">
        <v>2644</v>
      </c>
      <c r="J75" s="42" t="s">
        <v>598</v>
      </c>
    </row>
    <row r="76" spans="1:10">
      <c r="A76" s="5" t="str">
        <f t="shared" si="7"/>
        <v>C0 Alamance Community College</v>
      </c>
      <c r="B76" s="6" t="s">
        <v>111</v>
      </c>
      <c r="C76" s="6" t="s">
        <v>111</v>
      </c>
      <c r="D76" s="5" t="s">
        <v>112</v>
      </c>
      <c r="E76" s="55" t="s">
        <v>174</v>
      </c>
      <c r="F76" s="5" t="s">
        <v>230</v>
      </c>
      <c r="G76" s="41" t="s">
        <v>405</v>
      </c>
      <c r="H76" s="16" t="s">
        <v>406</v>
      </c>
      <c r="I76" s="5" t="s">
        <v>68</v>
      </c>
    </row>
    <row r="77" spans="1:10">
      <c r="A77" s="5" t="str">
        <f t="shared" si="7"/>
        <v>C2 Asheville-Buncombe Technical Community College</v>
      </c>
      <c r="B77" s="6" t="s">
        <v>113</v>
      </c>
      <c r="C77" s="6" t="s">
        <v>113</v>
      </c>
      <c r="D77" s="5" t="s">
        <v>114</v>
      </c>
      <c r="E77" s="5" t="s">
        <v>174</v>
      </c>
      <c r="F77" s="5" t="s">
        <v>230</v>
      </c>
      <c r="G77" s="41" t="s">
        <v>407</v>
      </c>
      <c r="H77" s="16" t="s">
        <v>408</v>
      </c>
      <c r="I77" s="5" t="s">
        <v>68</v>
      </c>
    </row>
    <row r="78" spans="1:10">
      <c r="A78" s="5" t="str">
        <f t="shared" si="7"/>
        <v>C3 Beaufort County Community College</v>
      </c>
      <c r="B78" s="6" t="s">
        <v>115</v>
      </c>
      <c r="C78" s="6" t="s">
        <v>115</v>
      </c>
      <c r="D78" s="5" t="s">
        <v>116</v>
      </c>
      <c r="E78" s="5" t="s">
        <v>174</v>
      </c>
      <c r="F78" s="5" t="s">
        <v>230</v>
      </c>
      <c r="G78" s="41" t="s">
        <v>409</v>
      </c>
      <c r="H78" s="16" t="s">
        <v>410</v>
      </c>
      <c r="I78" s="5" t="s">
        <v>68</v>
      </c>
    </row>
    <row r="79" spans="1:10">
      <c r="A79" s="5" t="str">
        <f t="shared" si="7"/>
        <v>C4 Bladen Community College</v>
      </c>
      <c r="B79" s="6" t="s">
        <v>117</v>
      </c>
      <c r="C79" s="6" t="s">
        <v>117</v>
      </c>
      <c r="D79" s="5" t="s">
        <v>118</v>
      </c>
      <c r="E79" s="5" t="s">
        <v>174</v>
      </c>
      <c r="F79" s="5" t="s">
        <v>230</v>
      </c>
      <c r="G79" s="41" t="s">
        <v>411</v>
      </c>
      <c r="H79" s="16" t="s">
        <v>412</v>
      </c>
      <c r="I79" s="5" t="s">
        <v>68</v>
      </c>
    </row>
    <row r="80" spans="1:10">
      <c r="A80" s="5" t="str">
        <f t="shared" si="7"/>
        <v>C5 Blue Ridge Community College</v>
      </c>
      <c r="B80" s="6" t="s">
        <v>119</v>
      </c>
      <c r="C80" s="6" t="s">
        <v>119</v>
      </c>
      <c r="D80" s="5" t="s">
        <v>120</v>
      </c>
      <c r="E80" s="5" t="s">
        <v>174</v>
      </c>
      <c r="F80" s="5" t="s">
        <v>230</v>
      </c>
      <c r="G80" s="41" t="s">
        <v>413</v>
      </c>
      <c r="H80" s="16" t="s">
        <v>414</v>
      </c>
      <c r="I80" s="5" t="s">
        <v>68</v>
      </c>
    </row>
    <row r="81" spans="1:9">
      <c r="A81" s="5" t="str">
        <f t="shared" si="7"/>
        <v>C6 Brunswick Community College</v>
      </c>
      <c r="B81" s="6" t="s">
        <v>207</v>
      </c>
      <c r="C81" s="6" t="s">
        <v>207</v>
      </c>
      <c r="D81" s="5" t="s">
        <v>208</v>
      </c>
      <c r="E81" s="5" t="s">
        <v>174</v>
      </c>
      <c r="F81" s="5" t="s">
        <v>230</v>
      </c>
      <c r="G81" s="41" t="s">
        <v>415</v>
      </c>
      <c r="H81" s="16" t="s">
        <v>416</v>
      </c>
      <c r="I81" s="5" t="s">
        <v>68</v>
      </c>
    </row>
    <row r="82" spans="1:9">
      <c r="A82" s="5" t="str">
        <f t="shared" si="7"/>
        <v>C7 Caldwell Community College and Technical Institute</v>
      </c>
      <c r="B82" s="6" t="s">
        <v>209</v>
      </c>
      <c r="C82" s="6" t="s">
        <v>209</v>
      </c>
      <c r="D82" s="5" t="s">
        <v>210</v>
      </c>
      <c r="E82" s="5" t="s">
        <v>174</v>
      </c>
      <c r="F82" s="5" t="s">
        <v>230</v>
      </c>
      <c r="G82" s="41" t="s">
        <v>417</v>
      </c>
      <c r="H82" s="16" t="s">
        <v>418</v>
      </c>
      <c r="I82" s="5" t="s">
        <v>68</v>
      </c>
    </row>
    <row r="83" spans="1:9">
      <c r="A83" s="5" t="str">
        <f t="shared" si="7"/>
        <v>C8 Cape Fear Community College</v>
      </c>
      <c r="B83" s="6" t="s">
        <v>211</v>
      </c>
      <c r="C83" s="6" t="s">
        <v>211</v>
      </c>
      <c r="D83" s="5" t="s">
        <v>212</v>
      </c>
      <c r="E83" s="5" t="s">
        <v>174</v>
      </c>
      <c r="F83" s="5" t="s">
        <v>230</v>
      </c>
      <c r="G83" s="41" t="s">
        <v>583</v>
      </c>
      <c r="H83" s="16" t="s">
        <v>419</v>
      </c>
      <c r="I83" s="5" t="s">
        <v>68</v>
      </c>
    </row>
    <row r="84" spans="1:9">
      <c r="A84" s="5" t="str">
        <f t="shared" si="7"/>
        <v>C9 Carteret Community College</v>
      </c>
      <c r="B84" s="6" t="s">
        <v>213</v>
      </c>
      <c r="C84" s="6" t="s">
        <v>213</v>
      </c>
      <c r="D84" s="5" t="s">
        <v>214</v>
      </c>
      <c r="E84" s="5" t="s">
        <v>174</v>
      </c>
      <c r="F84" s="5" t="s">
        <v>230</v>
      </c>
      <c r="G84" s="41" t="s">
        <v>584</v>
      </c>
      <c r="H84" s="16" t="s">
        <v>585</v>
      </c>
      <c r="I84" s="5" t="s">
        <v>68</v>
      </c>
    </row>
    <row r="85" spans="1:9">
      <c r="A85" s="5" t="str">
        <f t="shared" si="7"/>
        <v>CA Catawba Valley Community College</v>
      </c>
      <c r="B85" s="6" t="s">
        <v>215</v>
      </c>
      <c r="C85" s="6" t="s">
        <v>215</v>
      </c>
      <c r="D85" s="5" t="s">
        <v>216</v>
      </c>
      <c r="E85" s="5" t="s">
        <v>174</v>
      </c>
      <c r="F85" s="5" t="s">
        <v>230</v>
      </c>
      <c r="G85" s="41" t="s">
        <v>421</v>
      </c>
      <c r="H85" s="16" t="s">
        <v>422</v>
      </c>
      <c r="I85" s="5" t="s">
        <v>68</v>
      </c>
    </row>
    <row r="86" spans="1:9">
      <c r="A86" s="5" t="str">
        <f t="shared" si="7"/>
        <v>CB Central Carolina Community College</v>
      </c>
      <c r="B86" s="6" t="s">
        <v>217</v>
      </c>
      <c r="C86" s="6" t="s">
        <v>217</v>
      </c>
      <c r="D86" s="5" t="s">
        <v>218</v>
      </c>
      <c r="E86" s="5" t="s">
        <v>174</v>
      </c>
      <c r="F86" s="5" t="s">
        <v>230</v>
      </c>
      <c r="G86" s="41" t="s">
        <v>423</v>
      </c>
      <c r="H86" s="16" t="s">
        <v>424</v>
      </c>
      <c r="I86" s="5" t="s">
        <v>68</v>
      </c>
    </row>
    <row r="87" spans="1:9">
      <c r="A87" s="5" t="str">
        <f t="shared" si="7"/>
        <v>CC Central Piedmont Community College</v>
      </c>
      <c r="B87" s="6" t="s">
        <v>219</v>
      </c>
      <c r="C87" s="6" t="s">
        <v>219</v>
      </c>
      <c r="D87" s="5" t="s">
        <v>220</v>
      </c>
      <c r="E87" s="5" t="s">
        <v>174</v>
      </c>
      <c r="F87" s="5" t="s">
        <v>230</v>
      </c>
      <c r="G87" s="41" t="s">
        <v>425</v>
      </c>
      <c r="H87" s="16" t="s">
        <v>426</v>
      </c>
      <c r="I87" s="5" t="s">
        <v>68</v>
      </c>
    </row>
    <row r="88" spans="1:9">
      <c r="A88" s="5" t="str">
        <f t="shared" si="7"/>
        <v>CD Cleveland Community College</v>
      </c>
      <c r="B88" s="6" t="s">
        <v>221</v>
      </c>
      <c r="C88" s="6" t="s">
        <v>221</v>
      </c>
      <c r="D88" s="5" t="s">
        <v>222</v>
      </c>
      <c r="E88" s="5" t="s">
        <v>174</v>
      </c>
      <c r="F88" s="5" t="s">
        <v>230</v>
      </c>
      <c r="G88" s="41" t="s">
        <v>427</v>
      </c>
      <c r="H88" s="16" t="s">
        <v>428</v>
      </c>
      <c r="I88" s="5" t="s">
        <v>68</v>
      </c>
    </row>
    <row r="89" spans="1:9">
      <c r="A89" s="5" t="str">
        <f t="shared" si="7"/>
        <v>CE Coastal Carolina Community College</v>
      </c>
      <c r="B89" s="6" t="s">
        <v>223</v>
      </c>
      <c r="C89" s="6" t="s">
        <v>223</v>
      </c>
      <c r="D89" s="5" t="s">
        <v>224</v>
      </c>
      <c r="E89" s="5" t="s">
        <v>174</v>
      </c>
      <c r="F89" s="5" t="s">
        <v>230</v>
      </c>
      <c r="G89" s="41" t="s">
        <v>429</v>
      </c>
      <c r="H89" s="16" t="s">
        <v>430</v>
      </c>
      <c r="I89" s="5" t="s">
        <v>68</v>
      </c>
    </row>
    <row r="90" spans="1:9">
      <c r="A90" s="5" t="str">
        <f t="shared" si="7"/>
        <v>CF College of the Albemarle</v>
      </c>
      <c r="B90" s="6" t="s">
        <v>84</v>
      </c>
      <c r="C90" s="6" t="s">
        <v>84</v>
      </c>
      <c r="D90" s="5" t="s">
        <v>85</v>
      </c>
      <c r="E90" s="5" t="s">
        <v>174</v>
      </c>
      <c r="F90" s="5" t="s">
        <v>230</v>
      </c>
      <c r="G90" s="41" t="s">
        <v>431</v>
      </c>
      <c r="H90" s="16" t="s">
        <v>432</v>
      </c>
      <c r="I90" s="5" t="s">
        <v>68</v>
      </c>
    </row>
    <row r="91" spans="1:9">
      <c r="A91" s="5" t="str">
        <f t="shared" si="7"/>
        <v>CG Craven Community College</v>
      </c>
      <c r="B91" s="6" t="s">
        <v>2</v>
      </c>
      <c r="C91" s="6" t="s">
        <v>2</v>
      </c>
      <c r="D91" s="5" t="s">
        <v>128</v>
      </c>
      <c r="E91" s="5" t="s">
        <v>174</v>
      </c>
      <c r="F91" s="5" t="s">
        <v>230</v>
      </c>
      <c r="G91" s="41" t="s">
        <v>420</v>
      </c>
      <c r="H91" s="16" t="s">
        <v>586</v>
      </c>
      <c r="I91" s="5" t="s">
        <v>68</v>
      </c>
    </row>
    <row r="92" spans="1:9">
      <c r="A92" s="5" t="str">
        <f t="shared" si="7"/>
        <v>CH Davidson County Community College</v>
      </c>
      <c r="B92" s="6" t="s">
        <v>129</v>
      </c>
      <c r="C92" s="6" t="s">
        <v>129</v>
      </c>
      <c r="D92" s="5" t="s">
        <v>130</v>
      </c>
      <c r="E92" s="5" t="s">
        <v>174</v>
      </c>
      <c r="F92" s="5" t="s">
        <v>230</v>
      </c>
      <c r="G92" s="41" t="s">
        <v>433</v>
      </c>
      <c r="H92" s="16" t="s">
        <v>434</v>
      </c>
      <c r="I92" s="5" t="s">
        <v>68</v>
      </c>
    </row>
    <row r="93" spans="1:9">
      <c r="A93" s="5" t="str">
        <f t="shared" si="7"/>
        <v>CJ Durham Technical Community College</v>
      </c>
      <c r="B93" s="6" t="s">
        <v>131</v>
      </c>
      <c r="C93" s="6" t="s">
        <v>131</v>
      </c>
      <c r="D93" s="5" t="s">
        <v>132</v>
      </c>
      <c r="E93" s="5" t="s">
        <v>174</v>
      </c>
      <c r="F93" s="5" t="s">
        <v>230</v>
      </c>
      <c r="G93" s="41" t="s">
        <v>435</v>
      </c>
      <c r="H93" s="16" t="s">
        <v>436</v>
      </c>
      <c r="I93" s="5" t="s">
        <v>68</v>
      </c>
    </row>
    <row r="94" spans="1:9">
      <c r="A94" s="5" t="str">
        <f t="shared" si="7"/>
        <v>CK Edgecombe Community College</v>
      </c>
      <c r="B94" s="6" t="s">
        <v>133</v>
      </c>
      <c r="C94" s="6" t="s">
        <v>133</v>
      </c>
      <c r="D94" s="5" t="s">
        <v>134</v>
      </c>
      <c r="E94" s="5" t="s">
        <v>174</v>
      </c>
      <c r="F94" s="5" t="s">
        <v>230</v>
      </c>
      <c r="G94" s="41" t="s">
        <v>437</v>
      </c>
      <c r="H94" s="16" t="s">
        <v>438</v>
      </c>
      <c r="I94" s="5" t="s">
        <v>68</v>
      </c>
    </row>
    <row r="95" spans="1:9">
      <c r="A95" s="5" t="str">
        <f t="shared" si="7"/>
        <v>CL Fayetteville Technical Community College</v>
      </c>
      <c r="B95" s="6" t="s">
        <v>135</v>
      </c>
      <c r="C95" s="6" t="s">
        <v>135</v>
      </c>
      <c r="D95" s="5" t="s">
        <v>136</v>
      </c>
      <c r="E95" s="5" t="s">
        <v>174</v>
      </c>
      <c r="F95" s="5" t="s">
        <v>230</v>
      </c>
      <c r="G95" s="41" t="s">
        <v>439</v>
      </c>
      <c r="H95" s="16" t="s">
        <v>440</v>
      </c>
      <c r="I95" s="5" t="s">
        <v>68</v>
      </c>
    </row>
    <row r="96" spans="1:9">
      <c r="A96" s="5" t="str">
        <f t="shared" si="7"/>
        <v>CM Forsyth Technical Community College</v>
      </c>
      <c r="B96" s="6" t="s">
        <v>137</v>
      </c>
      <c r="C96" s="6" t="s">
        <v>137</v>
      </c>
      <c r="D96" s="5" t="s">
        <v>138</v>
      </c>
      <c r="E96" s="5" t="s">
        <v>174</v>
      </c>
      <c r="F96" s="5" t="s">
        <v>230</v>
      </c>
      <c r="G96" s="41" t="s">
        <v>441</v>
      </c>
      <c r="H96" s="16" t="s">
        <v>442</v>
      </c>
      <c r="I96" s="5" t="s">
        <v>68</v>
      </c>
    </row>
    <row r="97" spans="1:9">
      <c r="A97" s="5" t="str">
        <f t="shared" si="7"/>
        <v>CN Gaston College</v>
      </c>
      <c r="B97" s="6" t="s">
        <v>139</v>
      </c>
      <c r="C97" s="6" t="s">
        <v>139</v>
      </c>
      <c r="D97" s="5" t="s">
        <v>140</v>
      </c>
      <c r="E97" s="5" t="s">
        <v>174</v>
      </c>
      <c r="F97" s="5" t="s">
        <v>230</v>
      </c>
      <c r="G97" s="41" t="s">
        <v>443</v>
      </c>
      <c r="H97" s="16" t="s">
        <v>444</v>
      </c>
      <c r="I97" s="5" t="s">
        <v>68</v>
      </c>
    </row>
    <row r="98" spans="1:9">
      <c r="A98" s="5" t="str">
        <f t="shared" si="7"/>
        <v>CP Guilford Technical Community College</v>
      </c>
      <c r="B98" s="6" t="s">
        <v>141</v>
      </c>
      <c r="C98" s="6" t="s">
        <v>141</v>
      </c>
      <c r="D98" s="5" t="s">
        <v>142</v>
      </c>
      <c r="E98" s="5" t="s">
        <v>174</v>
      </c>
      <c r="F98" s="5" t="s">
        <v>230</v>
      </c>
      <c r="G98" s="41" t="s">
        <v>445</v>
      </c>
      <c r="H98" s="16" t="s">
        <v>446</v>
      </c>
      <c r="I98" s="5" t="s">
        <v>68</v>
      </c>
    </row>
    <row r="99" spans="1:9">
      <c r="A99" s="5" t="str">
        <f t="shared" si="7"/>
        <v>CQ Halifax Community College</v>
      </c>
      <c r="B99" s="6" t="s">
        <v>143</v>
      </c>
      <c r="C99" s="6" t="s">
        <v>143</v>
      </c>
      <c r="D99" s="5" t="s">
        <v>144</v>
      </c>
      <c r="E99" s="5" t="s">
        <v>174</v>
      </c>
      <c r="F99" s="5" t="s">
        <v>230</v>
      </c>
      <c r="G99" s="41" t="s">
        <v>447</v>
      </c>
      <c r="H99" s="16" t="s">
        <v>448</v>
      </c>
      <c r="I99" s="5" t="s">
        <v>68</v>
      </c>
    </row>
    <row r="100" spans="1:9">
      <c r="A100" s="5" t="str">
        <f t="shared" si="7"/>
        <v>CR Haywood Community College</v>
      </c>
      <c r="B100" s="6" t="s">
        <v>176</v>
      </c>
      <c r="C100" s="6" t="s">
        <v>176</v>
      </c>
      <c r="D100" s="5" t="s">
        <v>177</v>
      </c>
      <c r="E100" s="5" t="s">
        <v>174</v>
      </c>
      <c r="F100" s="5" t="s">
        <v>230</v>
      </c>
      <c r="G100" s="41" t="s">
        <v>449</v>
      </c>
      <c r="H100" s="16" t="s">
        <v>450</v>
      </c>
      <c r="I100" s="5" t="s">
        <v>68</v>
      </c>
    </row>
    <row r="101" spans="1:9">
      <c r="A101" s="5" t="str">
        <f t="shared" si="7"/>
        <v>CS Isothermal Community College</v>
      </c>
      <c r="B101" s="6" t="s">
        <v>178</v>
      </c>
      <c r="C101" s="6" t="s">
        <v>178</v>
      </c>
      <c r="D101" s="5" t="s">
        <v>179</v>
      </c>
      <c r="E101" s="5" t="s">
        <v>174</v>
      </c>
      <c r="F101" s="5" t="s">
        <v>230</v>
      </c>
      <c r="G101" s="41" t="s">
        <v>503</v>
      </c>
      <c r="H101" s="16" t="s">
        <v>504</v>
      </c>
      <c r="I101" s="5" t="s">
        <v>68</v>
      </c>
    </row>
    <row r="102" spans="1:9">
      <c r="A102" s="5" t="str">
        <f t="shared" si="7"/>
        <v>CT James Sprunt Community College</v>
      </c>
      <c r="B102" s="6" t="s">
        <v>180</v>
      </c>
      <c r="C102" s="6" t="s">
        <v>180</v>
      </c>
      <c r="D102" s="5" t="s">
        <v>181</v>
      </c>
      <c r="E102" s="5" t="s">
        <v>174</v>
      </c>
      <c r="F102" s="5" t="s">
        <v>230</v>
      </c>
      <c r="G102" s="41" t="s">
        <v>505</v>
      </c>
      <c r="H102" s="16" t="s">
        <v>506</v>
      </c>
      <c r="I102" s="5" t="s">
        <v>68</v>
      </c>
    </row>
    <row r="103" spans="1:9">
      <c r="A103" s="5" t="str">
        <f t="shared" si="7"/>
        <v>CU Johnston Community College</v>
      </c>
      <c r="B103" s="6" t="s">
        <v>182</v>
      </c>
      <c r="C103" s="6" t="s">
        <v>182</v>
      </c>
      <c r="D103" s="5" t="s">
        <v>183</v>
      </c>
      <c r="E103" s="5" t="s">
        <v>174</v>
      </c>
      <c r="F103" s="5" t="s">
        <v>230</v>
      </c>
      <c r="G103" s="41" t="s">
        <v>507</v>
      </c>
      <c r="H103" s="16" t="s">
        <v>508</v>
      </c>
      <c r="I103" s="5" t="s">
        <v>68</v>
      </c>
    </row>
    <row r="104" spans="1:9">
      <c r="A104" s="5" t="str">
        <f t="shared" si="7"/>
        <v>CV Lenoir Community College</v>
      </c>
      <c r="B104" s="6" t="s">
        <v>184</v>
      </c>
      <c r="C104" s="6" t="s">
        <v>184</v>
      </c>
      <c r="D104" s="5" t="s">
        <v>185</v>
      </c>
      <c r="E104" s="5" t="s">
        <v>174</v>
      </c>
      <c r="F104" s="5" t="s">
        <v>230</v>
      </c>
      <c r="G104" s="41" t="s">
        <v>509</v>
      </c>
      <c r="H104" s="16" t="s">
        <v>510</v>
      </c>
      <c r="I104" s="5" t="s">
        <v>68</v>
      </c>
    </row>
    <row r="105" spans="1:9">
      <c r="A105" s="5" t="str">
        <f t="shared" si="7"/>
        <v>CW Martin Community College</v>
      </c>
      <c r="B105" s="6" t="s">
        <v>186</v>
      </c>
      <c r="C105" s="6" t="s">
        <v>186</v>
      </c>
      <c r="D105" s="5" t="s">
        <v>187</v>
      </c>
      <c r="E105" s="5" t="s">
        <v>174</v>
      </c>
      <c r="F105" s="5" t="s">
        <v>230</v>
      </c>
      <c r="G105" s="41" t="s">
        <v>511</v>
      </c>
      <c r="H105" s="16" t="s">
        <v>512</v>
      </c>
      <c r="I105" s="5" t="s">
        <v>68</v>
      </c>
    </row>
    <row r="106" spans="1:9">
      <c r="A106" s="5" t="str">
        <f t="shared" si="7"/>
        <v>CX Mayland Community College</v>
      </c>
      <c r="B106" s="6" t="s">
        <v>188</v>
      </c>
      <c r="C106" s="6" t="s">
        <v>188</v>
      </c>
      <c r="D106" s="5" t="s">
        <v>189</v>
      </c>
      <c r="E106" s="5" t="s">
        <v>174</v>
      </c>
      <c r="F106" s="5" t="s">
        <v>230</v>
      </c>
      <c r="G106" s="41" t="s">
        <v>513</v>
      </c>
      <c r="H106" s="16" t="s">
        <v>514</v>
      </c>
      <c r="I106" s="5" t="s">
        <v>68</v>
      </c>
    </row>
    <row r="107" spans="1:9">
      <c r="A107" s="5" t="str">
        <f t="shared" si="7"/>
        <v>CY McDowell Technical Community College</v>
      </c>
      <c r="B107" s="6" t="s">
        <v>190</v>
      </c>
      <c r="C107" s="6" t="s">
        <v>190</v>
      </c>
      <c r="D107" s="5" t="s">
        <v>191</v>
      </c>
      <c r="E107" s="5" t="s">
        <v>174</v>
      </c>
      <c r="F107" s="5" t="s">
        <v>230</v>
      </c>
      <c r="G107" s="41" t="s">
        <v>515</v>
      </c>
      <c r="H107" s="16" t="s">
        <v>516</v>
      </c>
      <c r="I107" s="5" t="s">
        <v>68</v>
      </c>
    </row>
    <row r="108" spans="1:9">
      <c r="A108" s="5" t="str">
        <f t="shared" si="7"/>
        <v>CZ Mitchell Community College</v>
      </c>
      <c r="B108" s="6" t="s">
        <v>192</v>
      </c>
      <c r="C108" s="6" t="s">
        <v>192</v>
      </c>
      <c r="D108" s="5" t="s">
        <v>193</v>
      </c>
      <c r="E108" s="5" t="s">
        <v>174</v>
      </c>
      <c r="F108" s="5" t="s">
        <v>230</v>
      </c>
      <c r="G108" s="41" t="s">
        <v>517</v>
      </c>
      <c r="H108" s="16" t="s">
        <v>518</v>
      </c>
      <c r="I108" s="5" t="s">
        <v>68</v>
      </c>
    </row>
    <row r="109" spans="1:9">
      <c r="A109" s="5" t="str">
        <f t="shared" si="7"/>
        <v>D0 Montgomery Community College</v>
      </c>
      <c r="B109" s="6" t="s">
        <v>194</v>
      </c>
      <c r="C109" s="6" t="s">
        <v>194</v>
      </c>
      <c r="D109" s="5" t="s">
        <v>255</v>
      </c>
      <c r="E109" s="5" t="s">
        <v>174</v>
      </c>
      <c r="F109" s="5" t="s">
        <v>230</v>
      </c>
      <c r="G109" s="41" t="s">
        <v>519</v>
      </c>
      <c r="H109" s="16" t="s">
        <v>520</v>
      </c>
      <c r="I109" s="5" t="s">
        <v>68</v>
      </c>
    </row>
    <row r="110" spans="1:9">
      <c r="A110" s="5" t="str">
        <f t="shared" si="7"/>
        <v>D1 Nash Community College</v>
      </c>
      <c r="B110" s="6" t="s">
        <v>256</v>
      </c>
      <c r="C110" s="6" t="s">
        <v>256</v>
      </c>
      <c r="D110" s="5" t="s">
        <v>257</v>
      </c>
      <c r="E110" s="5" t="s">
        <v>174</v>
      </c>
      <c r="F110" s="5" t="s">
        <v>230</v>
      </c>
      <c r="G110" s="41" t="s">
        <v>521</v>
      </c>
      <c r="H110" s="16" t="s">
        <v>522</v>
      </c>
      <c r="I110" s="5" t="s">
        <v>68</v>
      </c>
    </row>
    <row r="111" spans="1:9">
      <c r="A111" s="5" t="str">
        <f t="shared" si="7"/>
        <v>D2 Pamlico Community College</v>
      </c>
      <c r="B111" s="6" t="s">
        <v>258</v>
      </c>
      <c r="C111" s="6" t="s">
        <v>258</v>
      </c>
      <c r="D111" s="5" t="s">
        <v>259</v>
      </c>
      <c r="E111" s="5" t="s">
        <v>174</v>
      </c>
      <c r="F111" s="5" t="s">
        <v>230</v>
      </c>
      <c r="G111" s="41" t="s">
        <v>523</v>
      </c>
      <c r="H111" s="16" t="s">
        <v>524</v>
      </c>
      <c r="I111" s="5" t="s">
        <v>68</v>
      </c>
    </row>
    <row r="112" spans="1:9">
      <c r="A112" s="5" t="str">
        <f t="shared" si="7"/>
        <v>D3 Piedmont Community College</v>
      </c>
      <c r="B112" s="6" t="s">
        <v>260</v>
      </c>
      <c r="C112" s="6" t="s">
        <v>260</v>
      </c>
      <c r="D112" s="5" t="s">
        <v>261</v>
      </c>
      <c r="E112" s="5" t="s">
        <v>174</v>
      </c>
      <c r="F112" s="5" t="s">
        <v>230</v>
      </c>
      <c r="G112" s="41" t="s">
        <v>525</v>
      </c>
      <c r="H112" s="16" t="s">
        <v>526</v>
      </c>
      <c r="I112" s="5" t="s">
        <v>68</v>
      </c>
    </row>
    <row r="113" spans="1:9">
      <c r="A113" s="5" t="str">
        <f t="shared" si="7"/>
        <v>D4 Pitt Community College</v>
      </c>
      <c r="B113" s="6" t="s">
        <v>262</v>
      </c>
      <c r="C113" s="6" t="s">
        <v>262</v>
      </c>
      <c r="D113" s="5" t="s">
        <v>263</v>
      </c>
      <c r="E113" s="5" t="s">
        <v>174</v>
      </c>
      <c r="F113" s="5" t="s">
        <v>230</v>
      </c>
      <c r="G113" s="41" t="s">
        <v>527</v>
      </c>
      <c r="H113" s="16" t="s">
        <v>528</v>
      </c>
      <c r="I113" s="5" t="s">
        <v>68</v>
      </c>
    </row>
    <row r="114" spans="1:9">
      <c r="A114" s="5" t="str">
        <f t="shared" si="7"/>
        <v>D5 Randolph Community College</v>
      </c>
      <c r="B114" s="6" t="s">
        <v>264</v>
      </c>
      <c r="C114" s="6" t="s">
        <v>264</v>
      </c>
      <c r="D114" s="5" t="s">
        <v>195</v>
      </c>
      <c r="E114" s="5" t="s">
        <v>174</v>
      </c>
      <c r="F114" s="5" t="s">
        <v>230</v>
      </c>
      <c r="G114" s="41" t="s">
        <v>529</v>
      </c>
      <c r="H114" s="16" t="s">
        <v>530</v>
      </c>
      <c r="I114" s="5" t="s">
        <v>68</v>
      </c>
    </row>
    <row r="115" spans="1:9">
      <c r="A115" s="5" t="str">
        <f t="shared" si="7"/>
        <v>D6 Richmond Community College</v>
      </c>
      <c r="B115" s="6" t="s">
        <v>196</v>
      </c>
      <c r="C115" s="6" t="s">
        <v>196</v>
      </c>
      <c r="D115" s="5" t="s">
        <v>197</v>
      </c>
      <c r="E115" s="5" t="s">
        <v>174</v>
      </c>
      <c r="F115" s="5" t="s">
        <v>230</v>
      </c>
      <c r="G115" s="41" t="s">
        <v>531</v>
      </c>
      <c r="H115" s="16" t="s">
        <v>532</v>
      </c>
      <c r="I115" s="5" t="s">
        <v>68</v>
      </c>
    </row>
    <row r="116" spans="1:9">
      <c r="A116" s="5" t="str">
        <f t="shared" si="7"/>
        <v>D7 Roanoke-Chowan Community College</v>
      </c>
      <c r="B116" s="6" t="s">
        <v>198</v>
      </c>
      <c r="C116" s="6" t="s">
        <v>198</v>
      </c>
      <c r="D116" s="5" t="s">
        <v>199</v>
      </c>
      <c r="E116" s="5" t="s">
        <v>174</v>
      </c>
      <c r="F116" s="5" t="s">
        <v>230</v>
      </c>
      <c r="G116" s="41" t="s">
        <v>537</v>
      </c>
      <c r="H116" s="16" t="s">
        <v>538</v>
      </c>
      <c r="I116" s="5" t="s">
        <v>68</v>
      </c>
    </row>
    <row r="117" spans="1:9">
      <c r="A117" s="5" t="str">
        <f t="shared" si="7"/>
        <v>D8 Robeson Community College</v>
      </c>
      <c r="B117" s="6" t="s">
        <v>200</v>
      </c>
      <c r="C117" s="6" t="s">
        <v>200</v>
      </c>
      <c r="D117" s="5" t="s">
        <v>201</v>
      </c>
      <c r="E117" s="5" t="s">
        <v>174</v>
      </c>
      <c r="F117" s="5" t="s">
        <v>230</v>
      </c>
      <c r="G117" s="41" t="s">
        <v>533</v>
      </c>
      <c r="H117" s="16" t="s">
        <v>534</v>
      </c>
      <c r="I117" s="5" t="s">
        <v>68</v>
      </c>
    </row>
    <row r="118" spans="1:9">
      <c r="A118" s="5" t="str">
        <f t="shared" si="7"/>
        <v>D9 Rockingham Community College</v>
      </c>
      <c r="B118" s="6" t="s">
        <v>202</v>
      </c>
      <c r="C118" s="6" t="s">
        <v>202</v>
      </c>
      <c r="D118" s="5" t="s">
        <v>203</v>
      </c>
      <c r="E118" s="5" t="s">
        <v>174</v>
      </c>
      <c r="F118" s="5" t="s">
        <v>230</v>
      </c>
      <c r="G118" s="41" t="s">
        <v>535</v>
      </c>
      <c r="H118" s="16" t="s">
        <v>536</v>
      </c>
      <c r="I118" s="5" t="s">
        <v>68</v>
      </c>
    </row>
    <row r="119" spans="1:9">
      <c r="A119" s="5" t="str">
        <f t="shared" si="7"/>
        <v>DA Rowan-Cabarrus Community College</v>
      </c>
      <c r="B119" s="6" t="s">
        <v>204</v>
      </c>
      <c r="C119" s="6" t="s">
        <v>204</v>
      </c>
      <c r="D119" s="5" t="s">
        <v>205</v>
      </c>
      <c r="E119" s="5" t="s">
        <v>174</v>
      </c>
      <c r="F119" s="5" t="s">
        <v>230</v>
      </c>
      <c r="G119" s="41" t="s">
        <v>539</v>
      </c>
      <c r="H119" s="16" t="s">
        <v>540</v>
      </c>
      <c r="I119" s="5" t="s">
        <v>68</v>
      </c>
    </row>
    <row r="120" spans="1:9">
      <c r="A120" s="5" t="str">
        <f t="shared" si="7"/>
        <v>DB Sampson Community College</v>
      </c>
      <c r="B120" s="6" t="s">
        <v>206</v>
      </c>
      <c r="C120" s="6" t="s">
        <v>206</v>
      </c>
      <c r="D120" s="5" t="s">
        <v>14</v>
      </c>
      <c r="E120" s="5" t="s">
        <v>174</v>
      </c>
      <c r="F120" s="5" t="s">
        <v>230</v>
      </c>
      <c r="G120" s="41" t="s">
        <v>541</v>
      </c>
      <c r="H120" s="16" t="s">
        <v>542</v>
      </c>
      <c r="I120" s="5" t="s">
        <v>68</v>
      </c>
    </row>
    <row r="121" spans="1:9">
      <c r="A121" s="5" t="str">
        <f t="shared" si="7"/>
        <v>DC Sandhills Community College</v>
      </c>
      <c r="B121" s="6" t="s">
        <v>15</v>
      </c>
      <c r="C121" s="6" t="s">
        <v>15</v>
      </c>
      <c r="D121" s="5" t="s">
        <v>16</v>
      </c>
      <c r="E121" s="5" t="s">
        <v>174</v>
      </c>
      <c r="F121" s="5" t="s">
        <v>230</v>
      </c>
      <c r="G121" s="41" t="s">
        <v>543</v>
      </c>
      <c r="H121" s="16" t="s">
        <v>544</v>
      </c>
      <c r="I121" s="5" t="s">
        <v>68</v>
      </c>
    </row>
    <row r="122" spans="1:9">
      <c r="A122" s="5" t="str">
        <f t="shared" si="7"/>
        <v>C1 South Piedmont Community College</v>
      </c>
      <c r="B122" s="6" t="s">
        <v>17</v>
      </c>
      <c r="C122" s="6" t="s">
        <v>17</v>
      </c>
      <c r="D122" s="5" t="s">
        <v>18</v>
      </c>
      <c r="E122" s="5" t="s">
        <v>174</v>
      </c>
      <c r="F122" s="5" t="s">
        <v>230</v>
      </c>
      <c r="G122" s="41" t="s">
        <v>545</v>
      </c>
      <c r="H122" s="16" t="s">
        <v>546</v>
      </c>
      <c r="I122" s="5" t="s">
        <v>68</v>
      </c>
    </row>
    <row r="123" spans="1:9">
      <c r="A123" s="5" t="str">
        <f t="shared" si="7"/>
        <v>DD Southeastern Community College</v>
      </c>
      <c r="B123" s="6" t="s">
        <v>19</v>
      </c>
      <c r="C123" s="6" t="s">
        <v>19</v>
      </c>
      <c r="D123" s="5" t="s">
        <v>20</v>
      </c>
      <c r="E123" s="5" t="s">
        <v>174</v>
      </c>
      <c r="F123" s="5" t="s">
        <v>230</v>
      </c>
      <c r="G123" s="41" t="s">
        <v>547</v>
      </c>
      <c r="H123" s="16" t="s">
        <v>548</v>
      </c>
      <c r="I123" s="5" t="s">
        <v>68</v>
      </c>
    </row>
    <row r="124" spans="1:9">
      <c r="A124" s="5" t="str">
        <f t="shared" si="7"/>
        <v>DE Southwestern Community College</v>
      </c>
      <c r="B124" s="6" t="s">
        <v>108</v>
      </c>
      <c r="C124" s="6" t="s">
        <v>108</v>
      </c>
      <c r="D124" s="5" t="s">
        <v>283</v>
      </c>
      <c r="E124" s="5" t="s">
        <v>174</v>
      </c>
      <c r="F124" s="5" t="s">
        <v>230</v>
      </c>
      <c r="G124" s="41" t="s">
        <v>549</v>
      </c>
      <c r="H124" s="16" t="s">
        <v>550</v>
      </c>
      <c r="I124" s="5" t="s">
        <v>68</v>
      </c>
    </row>
    <row r="125" spans="1:9">
      <c r="A125" s="5" t="str">
        <f t="shared" si="7"/>
        <v>DF Stanly Community College</v>
      </c>
      <c r="B125" s="6" t="s">
        <v>284</v>
      </c>
      <c r="C125" s="6" t="s">
        <v>284</v>
      </c>
      <c r="D125" s="5" t="s">
        <v>285</v>
      </c>
      <c r="E125" s="5" t="s">
        <v>174</v>
      </c>
      <c r="F125" s="5" t="s">
        <v>230</v>
      </c>
      <c r="G125" s="41" t="s">
        <v>551</v>
      </c>
      <c r="H125" s="16" t="s">
        <v>552</v>
      </c>
      <c r="I125" s="5" t="s">
        <v>68</v>
      </c>
    </row>
    <row r="126" spans="1:9">
      <c r="A126" s="5" t="str">
        <f t="shared" si="7"/>
        <v>DG Surry Community College</v>
      </c>
      <c r="B126" s="6" t="s">
        <v>286</v>
      </c>
      <c r="C126" s="6" t="s">
        <v>286</v>
      </c>
      <c r="D126" s="5" t="s">
        <v>151</v>
      </c>
      <c r="E126" s="5" t="s">
        <v>174</v>
      </c>
      <c r="F126" s="5" t="s">
        <v>230</v>
      </c>
      <c r="G126" s="41" t="s">
        <v>553</v>
      </c>
      <c r="H126" s="16" t="s">
        <v>554</v>
      </c>
      <c r="I126" s="5" t="s">
        <v>68</v>
      </c>
    </row>
    <row r="127" spans="1:9">
      <c r="A127" s="5" t="str">
        <f t="shared" si="7"/>
        <v>DH Tri-County Community College</v>
      </c>
      <c r="B127" s="6" t="s">
        <v>152</v>
      </c>
      <c r="C127" s="6" t="s">
        <v>152</v>
      </c>
      <c r="D127" s="5" t="s">
        <v>232</v>
      </c>
      <c r="E127" s="5" t="s">
        <v>174</v>
      </c>
      <c r="F127" s="5" t="s">
        <v>230</v>
      </c>
      <c r="G127" s="41" t="s">
        <v>555</v>
      </c>
      <c r="H127" s="16" t="s">
        <v>556</v>
      </c>
      <c r="I127" s="5" t="s">
        <v>68</v>
      </c>
    </row>
    <row r="128" spans="1:9">
      <c r="A128" s="5" t="str">
        <f t="shared" si="7"/>
        <v>DJ Vance-Granville Community College</v>
      </c>
      <c r="B128" s="6" t="s">
        <v>233</v>
      </c>
      <c r="C128" s="6" t="s">
        <v>233</v>
      </c>
      <c r="D128" s="5" t="s">
        <v>234</v>
      </c>
      <c r="E128" s="5" t="s">
        <v>174</v>
      </c>
      <c r="F128" s="5" t="s">
        <v>230</v>
      </c>
      <c r="G128" s="41" t="s">
        <v>557</v>
      </c>
      <c r="H128" s="16" t="s">
        <v>558</v>
      </c>
      <c r="I128" s="5" t="s">
        <v>68</v>
      </c>
    </row>
    <row r="129" spans="1:9">
      <c r="A129" s="5" t="str">
        <f t="shared" si="7"/>
        <v>DK Wake Technical Community College</v>
      </c>
      <c r="B129" s="6" t="s">
        <v>235</v>
      </c>
      <c r="C129" s="6" t="s">
        <v>235</v>
      </c>
      <c r="D129" s="5" t="s">
        <v>236</v>
      </c>
      <c r="E129" s="5" t="s">
        <v>174</v>
      </c>
      <c r="F129" s="5" t="s">
        <v>230</v>
      </c>
      <c r="G129" s="41" t="s">
        <v>559</v>
      </c>
      <c r="H129" s="16" t="s">
        <v>560</v>
      </c>
      <c r="I129" s="5" t="s">
        <v>68</v>
      </c>
    </row>
    <row r="130" spans="1:9">
      <c r="A130" s="5" t="str">
        <f>C130&amp;" "&amp;D130</f>
        <v>DL Wayne Community College</v>
      </c>
      <c r="B130" s="6" t="s">
        <v>237</v>
      </c>
      <c r="C130" s="6" t="s">
        <v>237</v>
      </c>
      <c r="D130" s="5" t="s">
        <v>238</v>
      </c>
      <c r="E130" s="5" t="s">
        <v>174</v>
      </c>
      <c r="F130" s="5" t="s">
        <v>230</v>
      </c>
      <c r="G130" s="41" t="s">
        <v>561</v>
      </c>
      <c r="H130" s="16" t="s">
        <v>562</v>
      </c>
      <c r="I130" s="5" t="s">
        <v>68</v>
      </c>
    </row>
    <row r="131" spans="1:9">
      <c r="A131" s="5" t="str">
        <f>C131&amp;" "&amp;D131</f>
        <v>DM Western Piedmont Community College</v>
      </c>
      <c r="B131" s="6" t="s">
        <v>239</v>
      </c>
      <c r="C131" s="6" t="s">
        <v>239</v>
      </c>
      <c r="D131" s="5" t="s">
        <v>48</v>
      </c>
      <c r="E131" s="5" t="s">
        <v>174</v>
      </c>
      <c r="F131" s="5" t="s">
        <v>230</v>
      </c>
      <c r="G131" s="41" t="s">
        <v>563</v>
      </c>
      <c r="H131" s="16" t="s">
        <v>564</v>
      </c>
      <c r="I131" s="5" t="s">
        <v>68</v>
      </c>
    </row>
    <row r="132" spans="1:9">
      <c r="A132" s="5" t="str">
        <f>C132&amp;" "&amp;D132</f>
        <v>DN Wilkes Community College</v>
      </c>
      <c r="B132" s="6" t="s">
        <v>49</v>
      </c>
      <c r="C132" s="6" t="s">
        <v>49</v>
      </c>
      <c r="D132" s="5" t="s">
        <v>50</v>
      </c>
      <c r="E132" s="5" t="s">
        <v>174</v>
      </c>
      <c r="F132" s="5" t="s">
        <v>230</v>
      </c>
      <c r="G132" s="41" t="s">
        <v>565</v>
      </c>
      <c r="H132" s="16" t="s">
        <v>566</v>
      </c>
      <c r="I132" s="5" t="s">
        <v>68</v>
      </c>
    </row>
    <row r="133" spans="1:9">
      <c r="A133" s="5" t="str">
        <f>C133&amp;" "&amp;D133</f>
        <v>DP Wilson Community College</v>
      </c>
      <c r="B133" s="6" t="s">
        <v>51</v>
      </c>
      <c r="C133" s="6" t="s">
        <v>51</v>
      </c>
      <c r="D133" s="5" t="s">
        <v>79</v>
      </c>
      <c r="E133" s="5" t="s">
        <v>174</v>
      </c>
      <c r="F133" s="5" t="s">
        <v>230</v>
      </c>
      <c r="G133" s="41" t="s">
        <v>567</v>
      </c>
      <c r="H133" s="16" t="s">
        <v>568</v>
      </c>
      <c r="I133" s="5" t="s">
        <v>68</v>
      </c>
    </row>
    <row r="134" spans="1:9">
      <c r="B134" s="6" t="s">
        <v>168</v>
      </c>
      <c r="C134" s="6"/>
    </row>
    <row r="136" spans="1:9">
      <c r="C136" s="5" t="s">
        <v>270</v>
      </c>
    </row>
    <row r="137" spans="1:9">
      <c r="C137" s="5" t="s">
        <v>182</v>
      </c>
      <c r="D137" s="5" t="s">
        <v>267</v>
      </c>
    </row>
    <row r="138" spans="1:9">
      <c r="C138" s="5" t="s">
        <v>266</v>
      </c>
      <c r="D138" s="5" t="s">
        <v>268</v>
      </c>
    </row>
    <row r="139" spans="1:9">
      <c r="C139" s="5" t="s">
        <v>219</v>
      </c>
      <c r="D139" s="5" t="s">
        <v>269</v>
      </c>
    </row>
    <row r="140" spans="1:9">
      <c r="C140" s="17" t="s">
        <v>318</v>
      </c>
      <c r="D140" s="16" t="s">
        <v>360</v>
      </c>
    </row>
    <row r="141" spans="1:9">
      <c r="C141" s="5" t="s">
        <v>272</v>
      </c>
      <c r="D141" s="15" t="s">
        <v>276</v>
      </c>
    </row>
    <row r="142" spans="1:9">
      <c r="C142" s="5" t="s">
        <v>230</v>
      </c>
      <c r="D142" s="15" t="s">
        <v>275</v>
      </c>
    </row>
    <row r="144" spans="1:9">
      <c r="C144" s="16" t="s">
        <v>349</v>
      </c>
    </row>
    <row r="145" spans="1:11">
      <c r="C145" s="50" t="s">
        <v>359</v>
      </c>
      <c r="D145" s="55"/>
      <c r="E145" s="55"/>
      <c r="F145" s="55"/>
    </row>
    <row r="146" spans="1:11">
      <c r="C146" s="50"/>
      <c r="D146" s="55"/>
      <c r="E146" s="55"/>
      <c r="F146" s="55"/>
    </row>
    <row r="148" spans="1:11">
      <c r="A148" s="5" t="str">
        <f>C148&amp;" "&amp;D148</f>
        <v>40 Department of Military &amp; Veterans Affairs</v>
      </c>
      <c r="B148" s="64">
        <v>40</v>
      </c>
      <c r="C148" s="6" t="str">
        <f>TEXT(B148,"00")</f>
        <v>40</v>
      </c>
      <c r="D148" s="16" t="s">
        <v>620</v>
      </c>
      <c r="E148" s="16" t="s">
        <v>229</v>
      </c>
      <c r="F148" s="5" t="s">
        <v>272</v>
      </c>
      <c r="G148" s="41" t="s">
        <v>628</v>
      </c>
      <c r="H148" s="16" t="s">
        <v>381</v>
      </c>
      <c r="J148" s="16" t="s">
        <v>623</v>
      </c>
      <c r="K148" s="5" t="b">
        <f>ISTEXT(B148)</f>
        <v>0</v>
      </c>
    </row>
  </sheetData>
  <customSheetViews>
    <customSheetView guid="{B08879A4-635B-4C39-9937-AC7883D562FC}" hiddenColumns="1" topLeftCell="C1">
      <pane ySplit="2" topLeftCell="A3" activePane="bottomLeft" state="frozen"/>
      <selection pane="bottomLeft" activeCell="H3" sqref="H3"/>
      <pageMargins left="0.43" right="0.18" top="1" bottom="1" header="0.5" footer="0.5"/>
      <printOptions gridLines="1"/>
      <pageSetup scale="97" orientation="portrait" r:id="rId1"/>
      <headerFooter alignWithMargins="0"/>
    </customSheetView>
    <customSheetView guid="{9FCFC836-1CA5-48BF-958D-24D2EA94B219}" hiddenColumns="1" topLeftCell="C1">
      <pane ySplit="2" topLeftCell="A3" activePane="bottomLeft" state="frozen"/>
      <selection pane="bottomLeft" activeCell="H3" sqref="H3"/>
      <pageMargins left="0.43" right="0.18" top="1" bottom="1" header="0.5" footer="0.5"/>
      <printOptions gridLines="1"/>
      <pageSetup scale="97" orientation="portrait" r:id="rId2"/>
      <headerFooter alignWithMargins="0"/>
    </customSheetView>
  </customSheetViews>
  <phoneticPr fontId="11" type="noConversion"/>
  <hyperlinks>
    <hyperlink ref="D1" location="Index!A1" display="Office of the State Controller"/>
  </hyperlinks>
  <printOptions gridLines="1"/>
  <pageMargins left="0.43" right="0.18" top="0.5" bottom="0.5" header="0.5" footer="0.5"/>
  <pageSetup scale="97"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Instructions</vt:lpstr>
      <vt:lpstr>Transfer Accounts-Purpse &amp; Use</vt:lpstr>
      <vt:lpstr>Index</vt:lpstr>
      <vt:lpstr>Agencies</vt:lpstr>
      <vt:lpstr>Data</vt:lpstr>
      <vt:lpstr>550</vt:lpstr>
      <vt:lpstr>555</vt:lpstr>
      <vt:lpstr>560</vt:lpstr>
      <vt:lpstr>All Agencies</vt:lpstr>
      <vt:lpstr>Notes</vt:lpstr>
      <vt:lpstr>AgyIdx</vt:lpstr>
      <vt:lpstr>AgyName</vt:lpstr>
      <vt:lpstr>AgyNum</vt:lpstr>
      <vt:lpstr>compgasb</vt:lpstr>
      <vt:lpstr>compname</vt:lpstr>
      <vt:lpstr>compnum</vt:lpstr>
      <vt:lpstr>compnumtxt</vt:lpstr>
      <vt:lpstr>comptable</vt:lpstr>
      <vt:lpstr>ConcNum</vt:lpstr>
      <vt:lpstr>Derivative</vt:lpstr>
      <vt:lpstr>function</vt:lpstr>
      <vt:lpstr>functionA</vt:lpstr>
      <vt:lpstr>functionC</vt:lpstr>
      <vt:lpstr>hk</vt:lpstr>
      <vt:lpstr>IdxNa</vt:lpstr>
      <vt:lpstr>IdxSheetNum</vt:lpstr>
      <vt:lpstr>IdxTable</vt:lpstr>
      <vt:lpstr>Instructions550555</vt:lpstr>
      <vt:lpstr>Instructions560</vt:lpstr>
      <vt:lpstr>Pledged_Revenue</vt:lpstr>
      <vt:lpstr>'550'!Print_Area</vt:lpstr>
      <vt:lpstr>'555'!Print_Area</vt:lpstr>
      <vt:lpstr>'560'!Print_Area</vt:lpstr>
      <vt:lpstr>Index!Print_Area</vt:lpstr>
      <vt:lpstr>Instructions!Print_Area</vt:lpstr>
      <vt:lpstr>'All Agencies'!Print_Titles</vt:lpstr>
      <vt:lpstr>TransfersPurposeandUse</vt:lpstr>
      <vt:lpstr>ValuationTech</vt:lpstr>
    </vt:vector>
  </TitlesOfParts>
  <Company>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State Controller</dc:creator>
  <cp:lastModifiedBy>Claire D. Ennis</cp:lastModifiedBy>
  <cp:lastPrinted>2017-02-09T19:37:36Z</cp:lastPrinted>
  <dcterms:created xsi:type="dcterms:W3CDTF">2000-03-13T18:28:09Z</dcterms:created>
  <dcterms:modified xsi:type="dcterms:W3CDTF">2017-02-13T16:47:50Z</dcterms:modified>
</cp:coreProperties>
</file>